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n\Desktop\Сайт ДД\Новости\"/>
    </mc:Choice>
  </mc:AlternateContent>
  <bookViews>
    <workbookView xWindow="0" yWindow="0" windowWidth="28800" windowHeight="11700" tabRatio="973"/>
  </bookViews>
  <sheets>
    <sheet name="1 день (7-11)" sheetId="126" r:id="rId1"/>
    <sheet name="1 день (12-18)" sheetId="6" r:id="rId2"/>
    <sheet name="2 день (7-11)" sheetId="7" r:id="rId3"/>
    <sheet name="2 день (12-18)" sheetId="8" r:id="rId4"/>
    <sheet name="3 день (12-18) " sheetId="9" r:id="rId5"/>
    <sheet name="3 день (7-11)  " sheetId="10" r:id="rId6"/>
    <sheet name="4 день (12-18) " sheetId="11" r:id="rId7"/>
    <sheet name="4 день (7-11) " sheetId="12" r:id="rId8"/>
    <sheet name="5 день (12-18)  " sheetId="13" r:id="rId9"/>
    <sheet name="5 день (7-11)  " sheetId="14" r:id="rId10"/>
    <sheet name="6 день (12-18) " sheetId="15" r:id="rId11"/>
    <sheet name="6 день (7-11)  " sheetId="16" r:id="rId12"/>
    <sheet name="7 день (12-18) " sheetId="17" r:id="rId13"/>
    <sheet name="7 день (7-11)" sheetId="18" r:id="rId14"/>
    <sheet name="8 день (12-18) " sheetId="19" r:id="rId15"/>
    <sheet name="8 день (7-11)  " sheetId="20" r:id="rId16"/>
    <sheet name="9день (12-18) " sheetId="21" r:id="rId17"/>
    <sheet name="9день (7-11)  " sheetId="22" r:id="rId18"/>
    <sheet name="10 день (12-18)  " sheetId="23" r:id="rId19"/>
    <sheet name="10 день (7-11)   " sheetId="24" r:id="rId20"/>
    <sheet name="11 день (12-18)  " sheetId="25" r:id="rId21"/>
    <sheet name="11 день (7-11)  " sheetId="26" r:id="rId22"/>
    <sheet name="12 день (12-18)  " sheetId="27" r:id="rId23"/>
    <sheet name="12 день (7-11) " sheetId="28" r:id="rId24"/>
    <sheet name="13 день (12-18)" sheetId="29" r:id="rId25"/>
    <sheet name="13 день (7-11) " sheetId="30" r:id="rId26"/>
    <sheet name="14 день (12-18) " sheetId="31" r:id="rId27"/>
    <sheet name="14 день (7-11)  " sheetId="32" r:id="rId28"/>
  </sheets>
  <definedNames>
    <definedName name="_xlnm.Print_Area" localSheetId="1">'1 день (12-18)'!$F$1:$AA$121</definedName>
    <definedName name="_xlnm.Print_Area" localSheetId="0">'1 день (7-11)'!$F$1:$AA$121</definedName>
    <definedName name="_xlnm.Print_Area" localSheetId="18">'10 день (12-18)  '!$F$1:$IV$127</definedName>
    <definedName name="_xlnm.Print_Area" localSheetId="23">'12 день (7-11) '!$B$1:$Y$120</definedName>
    <definedName name="_xlnm.Print_Area" localSheetId="25">'13 день (7-11) '!$D$1:$W$116</definedName>
    <definedName name="_xlnm.Print_Area" localSheetId="3">'2 день (12-18)'!$F$1:$W$119</definedName>
    <definedName name="_xlnm.Print_Area" localSheetId="6">'4 день (12-18) '!$B$1:$AF$128</definedName>
    <definedName name="_xlnm.Print_Area" localSheetId="7">'4 день (7-11) '!$B$1:$W$89</definedName>
    <definedName name="_xlnm.Print_Area" localSheetId="11">'6 день (7-11)  '!$B$1:$W$76</definedName>
    <definedName name="_xlnm.Print_Area" localSheetId="12">'7 день (12-18) '!$C$1:$AG$115</definedName>
  </definedNames>
  <calcPr calcId="162913"/>
</workbook>
</file>

<file path=xl/calcChain.xml><?xml version="1.0" encoding="utf-8"?>
<calcChain xmlns="http://schemas.openxmlformats.org/spreadsheetml/2006/main">
  <c r="N135" i="9" l="1"/>
  <c r="P98" i="32"/>
  <c r="Q98" i="32"/>
  <c r="R98" i="32"/>
  <c r="S98" i="32"/>
  <c r="T98" i="32"/>
  <c r="U98" i="32"/>
  <c r="V98" i="32"/>
  <c r="W98" i="32"/>
  <c r="O98" i="32"/>
  <c r="T103" i="22"/>
  <c r="U103" i="22"/>
  <c r="U113" i="22" s="1"/>
  <c r="V103" i="22"/>
  <c r="W103" i="22"/>
  <c r="S103" i="22"/>
  <c r="R103" i="22"/>
  <c r="Q103" i="22"/>
  <c r="P103" i="22"/>
  <c r="O103" i="22"/>
  <c r="P74" i="28"/>
  <c r="Q74" i="28"/>
  <c r="R74" i="28"/>
  <c r="S74" i="28"/>
  <c r="T74" i="28"/>
  <c r="U74" i="28"/>
  <c r="V74" i="28"/>
  <c r="W74" i="28"/>
  <c r="O74" i="28"/>
  <c r="P78" i="30"/>
  <c r="Q78" i="30"/>
  <c r="R78" i="30"/>
  <c r="S78" i="30"/>
  <c r="T78" i="30"/>
  <c r="U78" i="30"/>
  <c r="V78" i="30"/>
  <c r="W78" i="30"/>
  <c r="O78" i="30"/>
  <c r="P107" i="30"/>
  <c r="Q107" i="30"/>
  <c r="R107" i="30"/>
  <c r="S107" i="30"/>
  <c r="T107" i="30"/>
  <c r="U107" i="30"/>
  <c r="V107" i="30"/>
  <c r="W107" i="30"/>
  <c r="O107" i="30"/>
  <c r="P114" i="30"/>
  <c r="Q114" i="30"/>
  <c r="R114" i="30"/>
  <c r="S114" i="30"/>
  <c r="T114" i="30"/>
  <c r="U114" i="30"/>
  <c r="V114" i="30"/>
  <c r="W114" i="30"/>
  <c r="O114" i="30"/>
  <c r="P84" i="30"/>
  <c r="Q84" i="30"/>
  <c r="R84" i="30"/>
  <c r="S84" i="30"/>
  <c r="T84" i="30"/>
  <c r="U84" i="30"/>
  <c r="V84" i="30"/>
  <c r="W84" i="30"/>
  <c r="O84" i="30"/>
  <c r="P34" i="30"/>
  <c r="Q34" i="30"/>
  <c r="R34" i="30"/>
  <c r="S34" i="30"/>
  <c r="T34" i="30"/>
  <c r="U34" i="30"/>
  <c r="V34" i="30"/>
  <c r="W34" i="30"/>
  <c r="O34" i="30"/>
  <c r="P105" i="32"/>
  <c r="Q105" i="32"/>
  <c r="R105" i="32"/>
  <c r="S105" i="32"/>
  <c r="T105" i="32"/>
  <c r="U105" i="32"/>
  <c r="V105" i="32"/>
  <c r="W105" i="32"/>
  <c r="O105" i="32"/>
  <c r="P75" i="32"/>
  <c r="Q75" i="32"/>
  <c r="R75" i="32"/>
  <c r="S75" i="32"/>
  <c r="T75" i="32"/>
  <c r="U75" i="32"/>
  <c r="V75" i="32"/>
  <c r="W75" i="32"/>
  <c r="O75" i="32"/>
  <c r="P63" i="32"/>
  <c r="Q63" i="32"/>
  <c r="R63" i="32"/>
  <c r="S63" i="32"/>
  <c r="T63" i="32"/>
  <c r="U63" i="32"/>
  <c r="V63" i="32"/>
  <c r="W63" i="32"/>
  <c r="O63" i="32"/>
  <c r="P23" i="32"/>
  <c r="Q23" i="32"/>
  <c r="Q107" i="32" s="1"/>
  <c r="R23" i="32"/>
  <c r="S23" i="32"/>
  <c r="S107" i="32" s="1"/>
  <c r="T23" i="32"/>
  <c r="U23" i="32"/>
  <c r="U107" i="32" s="1"/>
  <c r="V23" i="32"/>
  <c r="V107" i="32" s="1"/>
  <c r="W23" i="32"/>
  <c r="W107" i="32" s="1"/>
  <c r="O23" i="32"/>
  <c r="W29" i="32"/>
  <c r="R29" i="32"/>
  <c r="Q29" i="32"/>
  <c r="P29" i="32"/>
  <c r="O29" i="32"/>
  <c r="P114" i="28"/>
  <c r="Q114" i="28"/>
  <c r="R114" i="28"/>
  <c r="S114" i="28"/>
  <c r="T114" i="28"/>
  <c r="U114" i="28"/>
  <c r="V114" i="28"/>
  <c r="W114" i="28"/>
  <c r="O114" i="28"/>
  <c r="P107" i="28"/>
  <c r="Q107" i="28"/>
  <c r="R107" i="28"/>
  <c r="S107" i="28"/>
  <c r="S116" i="28"/>
  <c r="T107" i="28"/>
  <c r="U107" i="28"/>
  <c r="U116" i="28"/>
  <c r="V107" i="28"/>
  <c r="W107" i="28"/>
  <c r="W116" i="28"/>
  <c r="O107" i="28"/>
  <c r="P83" i="28"/>
  <c r="Q83" i="28"/>
  <c r="Q116" i="28" s="1"/>
  <c r="R83" i="28"/>
  <c r="S83" i="28"/>
  <c r="T83" i="28"/>
  <c r="U83" i="28"/>
  <c r="V83" i="28"/>
  <c r="W83" i="28"/>
  <c r="O83" i="28"/>
  <c r="P31" i="28"/>
  <c r="Q31" i="28"/>
  <c r="R31" i="28"/>
  <c r="R116" i="28" s="1"/>
  <c r="S31" i="28"/>
  <c r="T31" i="28"/>
  <c r="U31" i="28"/>
  <c r="V31" i="28"/>
  <c r="V116" i="28" s="1"/>
  <c r="W31" i="28"/>
  <c r="O31" i="28"/>
  <c r="P118" i="26"/>
  <c r="Q118" i="26"/>
  <c r="R118" i="26"/>
  <c r="S118" i="26"/>
  <c r="S127" i="26" s="1"/>
  <c r="T118" i="26"/>
  <c r="U118" i="26"/>
  <c r="V118" i="26"/>
  <c r="W118" i="26"/>
  <c r="W127" i="26" s="1"/>
  <c r="O118" i="26"/>
  <c r="P125" i="26"/>
  <c r="Q125" i="26"/>
  <c r="Q127" i="26"/>
  <c r="R125" i="26"/>
  <c r="S125" i="26"/>
  <c r="T125" i="26"/>
  <c r="U125" i="26"/>
  <c r="U127" i="26"/>
  <c r="V125" i="26"/>
  <c r="W125" i="26"/>
  <c r="O125" i="26"/>
  <c r="P96" i="26"/>
  <c r="Q96" i="26"/>
  <c r="R96" i="26"/>
  <c r="S96" i="26"/>
  <c r="T96" i="26"/>
  <c r="U96" i="26"/>
  <c r="V96" i="26"/>
  <c r="W96" i="26"/>
  <c r="O96" i="26"/>
  <c r="P79" i="26"/>
  <c r="Q79" i="26"/>
  <c r="R79" i="26"/>
  <c r="S79" i="26"/>
  <c r="T79" i="26"/>
  <c r="U79" i="26"/>
  <c r="V79" i="26"/>
  <c r="W79" i="26"/>
  <c r="O79" i="26"/>
  <c r="P26" i="26"/>
  <c r="Q26" i="26"/>
  <c r="R26" i="26"/>
  <c r="S26" i="26"/>
  <c r="T26" i="26"/>
  <c r="T127" i="26" s="1"/>
  <c r="U26" i="26"/>
  <c r="V26" i="26"/>
  <c r="W26" i="26"/>
  <c r="O26" i="26"/>
  <c r="P75" i="24"/>
  <c r="Q75" i="24"/>
  <c r="R75" i="24"/>
  <c r="S75" i="24"/>
  <c r="T75" i="24"/>
  <c r="U75" i="24"/>
  <c r="V75" i="24"/>
  <c r="W75" i="24"/>
  <c r="O75" i="24"/>
  <c r="O90" i="24"/>
  <c r="P90" i="24"/>
  <c r="Q90" i="24"/>
  <c r="R90" i="24"/>
  <c r="S90" i="24"/>
  <c r="T90" i="24"/>
  <c r="U90" i="24"/>
  <c r="V90" i="24"/>
  <c r="W90" i="24"/>
  <c r="O120" i="24"/>
  <c r="P120" i="24"/>
  <c r="Q120" i="24"/>
  <c r="R120" i="24"/>
  <c r="S120" i="24"/>
  <c r="T120" i="24"/>
  <c r="U120" i="24"/>
  <c r="V120" i="24"/>
  <c r="W120" i="24"/>
  <c r="P127" i="24"/>
  <c r="Q127" i="24"/>
  <c r="R127" i="24"/>
  <c r="S127" i="24"/>
  <c r="T127" i="24"/>
  <c r="U127" i="24"/>
  <c r="V127" i="24"/>
  <c r="W127" i="24"/>
  <c r="O127" i="24"/>
  <c r="P28" i="24"/>
  <c r="P129" i="24" s="1"/>
  <c r="Q28" i="24"/>
  <c r="R28" i="24"/>
  <c r="R129" i="24" s="1"/>
  <c r="S28" i="24"/>
  <c r="S129" i="24" s="1"/>
  <c r="T28" i="24"/>
  <c r="T129" i="24" s="1"/>
  <c r="U28" i="24"/>
  <c r="V28" i="24"/>
  <c r="V129" i="24" s="1"/>
  <c r="W28" i="24"/>
  <c r="W129" i="24" s="1"/>
  <c r="O28" i="24"/>
  <c r="P82" i="22"/>
  <c r="Q82" i="22"/>
  <c r="R82" i="22"/>
  <c r="S82" i="22"/>
  <c r="T82" i="22"/>
  <c r="U82" i="22"/>
  <c r="V82" i="22"/>
  <c r="W82" i="22"/>
  <c r="O82" i="22"/>
  <c r="P77" i="22"/>
  <c r="Q77" i="22"/>
  <c r="Q113" i="22" s="1"/>
  <c r="R77" i="22"/>
  <c r="S77" i="22"/>
  <c r="T77" i="22"/>
  <c r="U77" i="22"/>
  <c r="V77" i="22"/>
  <c r="W77" i="22"/>
  <c r="O77" i="22"/>
  <c r="P36" i="22"/>
  <c r="P113" i="22" s="1"/>
  <c r="Q36" i="22"/>
  <c r="R36" i="22"/>
  <c r="S36" i="22"/>
  <c r="S113" i="22" s="1"/>
  <c r="T36" i="22"/>
  <c r="T113" i="22" s="1"/>
  <c r="U36" i="22"/>
  <c r="V36" i="22"/>
  <c r="W36" i="22"/>
  <c r="W113" i="22" s="1"/>
  <c r="O36" i="22"/>
  <c r="O113" i="22" s="1"/>
  <c r="P111" i="22"/>
  <c r="Q111" i="22"/>
  <c r="R111" i="22"/>
  <c r="S111" i="22"/>
  <c r="T111" i="22"/>
  <c r="U111" i="22"/>
  <c r="V111" i="22"/>
  <c r="W111" i="22"/>
  <c r="O111" i="22"/>
  <c r="P67" i="20"/>
  <c r="Q67" i="20"/>
  <c r="R67" i="20"/>
  <c r="S67" i="20"/>
  <c r="T67" i="20"/>
  <c r="U67" i="20"/>
  <c r="V67" i="20"/>
  <c r="W67" i="20"/>
  <c r="O67" i="20"/>
  <c r="P60" i="20"/>
  <c r="P69" i="20"/>
  <c r="Q60" i="20"/>
  <c r="R60" i="20"/>
  <c r="R69" i="20"/>
  <c r="S60" i="20"/>
  <c r="T60" i="20"/>
  <c r="T69" i="20"/>
  <c r="U60" i="20"/>
  <c r="V60" i="20"/>
  <c r="V69" i="20"/>
  <c r="W60" i="20"/>
  <c r="O60" i="20"/>
  <c r="O69" i="20"/>
  <c r="P44" i="20"/>
  <c r="Q44" i="20"/>
  <c r="R44" i="20"/>
  <c r="S44" i="20"/>
  <c r="T44" i="20"/>
  <c r="U44" i="20"/>
  <c r="V44" i="20"/>
  <c r="W44" i="20"/>
  <c r="O44" i="20"/>
  <c r="P38" i="20"/>
  <c r="Q38" i="20"/>
  <c r="R38" i="20"/>
  <c r="S38" i="20"/>
  <c r="T38" i="20"/>
  <c r="U38" i="20"/>
  <c r="V38" i="20"/>
  <c r="W38" i="20"/>
  <c r="O38" i="20"/>
  <c r="P22" i="20"/>
  <c r="Q22" i="20"/>
  <c r="Q69" i="20" s="1"/>
  <c r="R22" i="20"/>
  <c r="S22" i="20"/>
  <c r="T22" i="20"/>
  <c r="U22" i="20"/>
  <c r="U69" i="20" s="1"/>
  <c r="V22" i="20"/>
  <c r="W22" i="20"/>
  <c r="O22" i="20"/>
  <c r="P65" i="18"/>
  <c r="Q65" i="18"/>
  <c r="R65" i="18"/>
  <c r="S65" i="18"/>
  <c r="T65" i="18"/>
  <c r="U65" i="18"/>
  <c r="V65" i="18"/>
  <c r="W65" i="18"/>
  <c r="O65" i="18"/>
  <c r="P59" i="18"/>
  <c r="Q59" i="18"/>
  <c r="R59" i="18"/>
  <c r="S59" i="18"/>
  <c r="T59" i="18"/>
  <c r="U59" i="18"/>
  <c r="U67" i="18"/>
  <c r="V59" i="18"/>
  <c r="W59" i="18"/>
  <c r="O59" i="18"/>
  <c r="P50" i="18"/>
  <c r="Q50" i="18"/>
  <c r="Q67" i="18" s="1"/>
  <c r="R50" i="18"/>
  <c r="S50" i="18"/>
  <c r="T50" i="18"/>
  <c r="U50" i="18"/>
  <c r="V50" i="18"/>
  <c r="W50" i="18"/>
  <c r="O50" i="18"/>
  <c r="P45" i="18"/>
  <c r="Q45" i="18"/>
  <c r="R45" i="18"/>
  <c r="S45" i="18"/>
  <c r="T45" i="18"/>
  <c r="U45" i="18"/>
  <c r="V45" i="18"/>
  <c r="W45" i="18"/>
  <c r="O45" i="18"/>
  <c r="P25" i="18"/>
  <c r="Q25" i="18"/>
  <c r="R25" i="18"/>
  <c r="R67" i="18" s="1"/>
  <c r="S25" i="18"/>
  <c r="S67" i="18" s="1"/>
  <c r="T25" i="18"/>
  <c r="U25" i="18"/>
  <c r="V25" i="18"/>
  <c r="V67" i="18" s="1"/>
  <c r="W25" i="18"/>
  <c r="W67" i="18" s="1"/>
  <c r="O25" i="18"/>
  <c r="P70" i="16"/>
  <c r="Q70" i="16"/>
  <c r="R70" i="16"/>
  <c r="S70" i="16"/>
  <c r="T70" i="16"/>
  <c r="U70" i="16"/>
  <c r="V70" i="16"/>
  <c r="W70" i="16"/>
  <c r="O70" i="16"/>
  <c r="P62" i="16"/>
  <c r="Q62" i="16"/>
  <c r="R62" i="16"/>
  <c r="S62" i="16"/>
  <c r="T62" i="16"/>
  <c r="U62" i="16"/>
  <c r="V62" i="16"/>
  <c r="W62" i="16"/>
  <c r="O62" i="16"/>
  <c r="P49" i="16"/>
  <c r="Q49" i="16"/>
  <c r="R49" i="16"/>
  <c r="S49" i="16"/>
  <c r="T49" i="16"/>
  <c r="U49" i="16"/>
  <c r="V49" i="16"/>
  <c r="W49" i="16"/>
  <c r="O49" i="16"/>
  <c r="P44" i="16"/>
  <c r="Q44" i="16"/>
  <c r="R44" i="16"/>
  <c r="S44" i="16"/>
  <c r="T44" i="16"/>
  <c r="U44" i="16"/>
  <c r="V44" i="16"/>
  <c r="W44" i="16"/>
  <c r="O44" i="16"/>
  <c r="P24" i="16"/>
  <c r="P72" i="16" s="1"/>
  <c r="Q24" i="16"/>
  <c r="Q72" i="16" s="1"/>
  <c r="R24" i="16"/>
  <c r="R72" i="16" s="1"/>
  <c r="S24" i="16"/>
  <c r="S72" i="16" s="1"/>
  <c r="T24" i="16"/>
  <c r="T72" i="16" s="1"/>
  <c r="U24" i="16"/>
  <c r="U72" i="16" s="1"/>
  <c r="V24" i="16"/>
  <c r="V72" i="16" s="1"/>
  <c r="W24" i="16"/>
  <c r="W72" i="16" s="1"/>
  <c r="O24" i="16"/>
  <c r="O72" i="16" s="1"/>
  <c r="P68" i="14"/>
  <c r="Q68" i="14"/>
  <c r="R68" i="14"/>
  <c r="S68" i="14"/>
  <c r="T68" i="14"/>
  <c r="U68" i="14"/>
  <c r="V68" i="14"/>
  <c r="W68" i="14"/>
  <c r="O68" i="14"/>
  <c r="P62" i="14"/>
  <c r="Q62" i="14"/>
  <c r="R62" i="14"/>
  <c r="S62" i="14"/>
  <c r="T62" i="14"/>
  <c r="U62" i="14"/>
  <c r="V62" i="14"/>
  <c r="W62" i="14"/>
  <c r="O62" i="14"/>
  <c r="P53" i="14"/>
  <c r="Q53" i="14"/>
  <c r="R53" i="14"/>
  <c r="S53" i="14"/>
  <c r="T53" i="14"/>
  <c r="U53" i="14"/>
  <c r="V53" i="14"/>
  <c r="W53" i="14"/>
  <c r="O53" i="14"/>
  <c r="P48" i="14"/>
  <c r="P70" i="14"/>
  <c r="Q48" i="14"/>
  <c r="R48" i="14"/>
  <c r="R70" i="14"/>
  <c r="S48" i="14"/>
  <c r="T48" i="14"/>
  <c r="T70" i="14"/>
  <c r="U48" i="14"/>
  <c r="V48" i="14"/>
  <c r="V70" i="14"/>
  <c r="W48" i="14"/>
  <c r="O48" i="14"/>
  <c r="O70" i="14"/>
  <c r="P22" i="14"/>
  <c r="Q22" i="14"/>
  <c r="Q70" i="14" s="1"/>
  <c r="R22" i="14"/>
  <c r="S22" i="14"/>
  <c r="S70" i="14" s="1"/>
  <c r="T22" i="14"/>
  <c r="U22" i="14"/>
  <c r="U70" i="14" s="1"/>
  <c r="V22" i="14"/>
  <c r="W22" i="14"/>
  <c r="W70" i="14" s="1"/>
  <c r="O22" i="14"/>
  <c r="P83" i="12"/>
  <c r="Q83" i="12"/>
  <c r="R83" i="12"/>
  <c r="S83" i="12"/>
  <c r="T83" i="12"/>
  <c r="U83" i="12"/>
  <c r="V83" i="12"/>
  <c r="W83" i="12"/>
  <c r="O83" i="12"/>
  <c r="P76" i="12"/>
  <c r="Q76" i="12"/>
  <c r="R76" i="12"/>
  <c r="S76" i="12"/>
  <c r="T76" i="12"/>
  <c r="U76" i="12"/>
  <c r="V76" i="12"/>
  <c r="W76" i="12"/>
  <c r="O76" i="12"/>
  <c r="W115" i="126"/>
  <c r="V115" i="126"/>
  <c r="U115" i="126"/>
  <c r="T115" i="126"/>
  <c r="S115" i="126"/>
  <c r="R115" i="126"/>
  <c r="Q115" i="126"/>
  <c r="P115" i="126"/>
  <c r="O115" i="126"/>
  <c r="N115" i="126"/>
  <c r="M115" i="126"/>
  <c r="L115" i="126"/>
  <c r="K115" i="126"/>
  <c r="I115" i="126"/>
  <c r="W108" i="126"/>
  <c r="V108" i="126"/>
  <c r="U108" i="126"/>
  <c r="T108" i="126"/>
  <c r="S108" i="126"/>
  <c r="R108" i="126"/>
  <c r="Q108" i="126"/>
  <c r="P108" i="126"/>
  <c r="O108" i="126"/>
  <c r="N108" i="126"/>
  <c r="M108" i="126"/>
  <c r="L108" i="126"/>
  <c r="K108" i="126"/>
  <c r="I108" i="126"/>
  <c r="W79" i="126"/>
  <c r="V79" i="126"/>
  <c r="U79" i="126"/>
  <c r="T79" i="126"/>
  <c r="S79" i="126"/>
  <c r="R79" i="126"/>
  <c r="R117" i="126" s="1"/>
  <c r="Q79" i="126"/>
  <c r="P79" i="126"/>
  <c r="O79" i="126"/>
  <c r="N79" i="126"/>
  <c r="N117" i="126" s="1"/>
  <c r="M120" i="126" s="1"/>
  <c r="M79" i="126"/>
  <c r="L79" i="126"/>
  <c r="K79" i="126"/>
  <c r="W64" i="126"/>
  <c r="V64" i="126"/>
  <c r="U64" i="126"/>
  <c r="T64" i="126"/>
  <c r="S64" i="126"/>
  <c r="R64" i="126"/>
  <c r="Q64" i="126"/>
  <c r="P64" i="126"/>
  <c r="O64" i="126"/>
  <c r="N64" i="126"/>
  <c r="M64" i="126"/>
  <c r="L64" i="126"/>
  <c r="K64" i="126"/>
  <c r="K117" i="126" s="1"/>
  <c r="K119" i="126" s="1"/>
  <c r="K120" i="126" s="1"/>
  <c r="I64" i="126"/>
  <c r="N28" i="126"/>
  <c r="M28" i="126"/>
  <c r="L28" i="126"/>
  <c r="L117" i="126" s="1"/>
  <c r="L119" i="126" s="1"/>
  <c r="L120" i="126" s="1"/>
  <c r="K28" i="126"/>
  <c r="I28" i="126"/>
  <c r="W22" i="126"/>
  <c r="V22" i="126"/>
  <c r="V117" i="126" s="1"/>
  <c r="U22" i="126"/>
  <c r="T22" i="126"/>
  <c r="T117" i="126" s="1"/>
  <c r="S22" i="126"/>
  <c r="R22" i="126"/>
  <c r="Q22" i="126"/>
  <c r="P22" i="126"/>
  <c r="O22" i="126"/>
  <c r="N22" i="126"/>
  <c r="M22" i="126"/>
  <c r="M117" i="126"/>
  <c r="M119" i="126" s="1"/>
  <c r="L22" i="126"/>
  <c r="K22" i="126"/>
  <c r="I22" i="126"/>
  <c r="P65" i="12"/>
  <c r="Q65" i="12"/>
  <c r="R65" i="12"/>
  <c r="R85" i="12" s="1"/>
  <c r="S65" i="12"/>
  <c r="T65" i="12"/>
  <c r="U65" i="12"/>
  <c r="V65" i="12"/>
  <c r="V85" i="12" s="1"/>
  <c r="W65" i="12"/>
  <c r="O65" i="12"/>
  <c r="P59" i="12"/>
  <c r="P85" i="12"/>
  <c r="Q59" i="12"/>
  <c r="R59" i="12"/>
  <c r="S59" i="12"/>
  <c r="T59" i="12"/>
  <c r="U59" i="12"/>
  <c r="V59" i="12"/>
  <c r="W59" i="12"/>
  <c r="O59" i="12"/>
  <c r="P27" i="12"/>
  <c r="Q27" i="12"/>
  <c r="Q85" i="12" s="1"/>
  <c r="R27" i="12"/>
  <c r="S27" i="12"/>
  <c r="S85" i="12" s="1"/>
  <c r="T27" i="12"/>
  <c r="T85" i="12" s="1"/>
  <c r="U27" i="12"/>
  <c r="U85" i="12" s="1"/>
  <c r="V27" i="12"/>
  <c r="W27" i="12"/>
  <c r="W85" i="12" s="1"/>
  <c r="O27" i="12"/>
  <c r="O85" i="12" s="1"/>
  <c r="N35" i="10"/>
  <c r="P131" i="10"/>
  <c r="Q131" i="10"/>
  <c r="R131" i="10"/>
  <c r="S131" i="10"/>
  <c r="T131" i="10"/>
  <c r="U131" i="10"/>
  <c r="V131" i="10"/>
  <c r="W131" i="10"/>
  <c r="O131" i="10"/>
  <c r="P123" i="10"/>
  <c r="Q123" i="10"/>
  <c r="R123" i="10"/>
  <c r="S123" i="10"/>
  <c r="T123" i="10"/>
  <c r="U123" i="10"/>
  <c r="V123" i="10"/>
  <c r="W123" i="10"/>
  <c r="O123" i="10"/>
  <c r="P89" i="10"/>
  <c r="P133" i="10" s="1"/>
  <c r="Q89" i="10"/>
  <c r="R89" i="10"/>
  <c r="S89" i="10"/>
  <c r="T89" i="10"/>
  <c r="U89" i="10"/>
  <c r="V89" i="10"/>
  <c r="W89" i="10"/>
  <c r="O89" i="10"/>
  <c r="O133" i="10" s="1"/>
  <c r="P35" i="10"/>
  <c r="Q35" i="10"/>
  <c r="R35" i="10"/>
  <c r="S35" i="10"/>
  <c r="T35" i="10"/>
  <c r="U35" i="10"/>
  <c r="V35" i="10"/>
  <c r="W35" i="10"/>
  <c r="O35" i="10"/>
  <c r="W104" i="10"/>
  <c r="V104" i="10"/>
  <c r="U104" i="10"/>
  <c r="T104" i="10"/>
  <c r="S104" i="10"/>
  <c r="R104" i="10"/>
  <c r="Q104" i="10"/>
  <c r="Q133" i="10" s="1"/>
  <c r="P104" i="10"/>
  <c r="O104" i="10"/>
  <c r="P117" i="7"/>
  <c r="Q117" i="7"/>
  <c r="Q119" i="7" s="1"/>
  <c r="R117" i="7"/>
  <c r="S117" i="7"/>
  <c r="T117" i="7"/>
  <c r="U117" i="7"/>
  <c r="V117" i="7"/>
  <c r="W117" i="7"/>
  <c r="O117" i="7"/>
  <c r="P110" i="7"/>
  <c r="Q110" i="7"/>
  <c r="R110" i="7"/>
  <c r="S110" i="7"/>
  <c r="S119" i="7"/>
  <c r="T110" i="7"/>
  <c r="U110" i="7"/>
  <c r="V110" i="7"/>
  <c r="W110" i="7"/>
  <c r="O110" i="7"/>
  <c r="P82" i="7"/>
  <c r="Q82" i="7"/>
  <c r="R82" i="7"/>
  <c r="S82" i="7"/>
  <c r="T82" i="7"/>
  <c r="U82" i="7"/>
  <c r="V82" i="7"/>
  <c r="W82" i="7"/>
  <c r="O82" i="7"/>
  <c r="P75" i="7"/>
  <c r="Q75" i="7"/>
  <c r="R75" i="7"/>
  <c r="S75" i="7"/>
  <c r="T75" i="7"/>
  <c r="U75" i="7"/>
  <c r="V75" i="7"/>
  <c r="W75" i="7"/>
  <c r="O75" i="7"/>
  <c r="W40" i="7"/>
  <c r="R40" i="7"/>
  <c r="Q40" i="7"/>
  <c r="P40" i="7"/>
  <c r="O40" i="7"/>
  <c r="W34" i="7"/>
  <c r="W119" i="7" s="1"/>
  <c r="V34" i="7"/>
  <c r="U34" i="7"/>
  <c r="T34" i="7"/>
  <c r="T119" i="7" s="1"/>
  <c r="S34" i="7"/>
  <c r="R34" i="7"/>
  <c r="R119" i="7" s="1"/>
  <c r="Q34" i="7"/>
  <c r="P34" i="7"/>
  <c r="P119" i="7" s="1"/>
  <c r="O34" i="7"/>
  <c r="O119" i="7" s="1"/>
  <c r="Q104" i="19"/>
  <c r="R104" i="19"/>
  <c r="S104" i="19"/>
  <c r="T104" i="19"/>
  <c r="U104" i="19"/>
  <c r="V104" i="19"/>
  <c r="W104" i="19"/>
  <c r="X104" i="19"/>
  <c r="P104" i="19"/>
  <c r="P110" i="31"/>
  <c r="Q110" i="31"/>
  <c r="R110" i="31"/>
  <c r="S110" i="31"/>
  <c r="T110" i="31"/>
  <c r="U110" i="31"/>
  <c r="V110" i="31"/>
  <c r="W110" i="31"/>
  <c r="O110" i="31"/>
  <c r="P107" i="29"/>
  <c r="Q107" i="29"/>
  <c r="R107" i="29"/>
  <c r="S107" i="29"/>
  <c r="T107" i="29"/>
  <c r="U107" i="29"/>
  <c r="V107" i="29"/>
  <c r="W107" i="29"/>
  <c r="O107" i="29"/>
  <c r="P110" i="27"/>
  <c r="Q110" i="27"/>
  <c r="R110" i="27"/>
  <c r="S110" i="27"/>
  <c r="T110" i="27"/>
  <c r="U110" i="27"/>
  <c r="V110" i="27"/>
  <c r="W110" i="27"/>
  <c r="O110" i="27"/>
  <c r="P118" i="25"/>
  <c r="Q118" i="25"/>
  <c r="R118" i="25"/>
  <c r="S118" i="25"/>
  <c r="T118" i="25"/>
  <c r="U118" i="25"/>
  <c r="V118" i="25"/>
  <c r="W118" i="25"/>
  <c r="O118" i="25"/>
  <c r="P113" i="23"/>
  <c r="Q113" i="23"/>
  <c r="R113" i="23"/>
  <c r="S113" i="23"/>
  <c r="T113" i="23"/>
  <c r="U113" i="23"/>
  <c r="V113" i="23"/>
  <c r="W113" i="23"/>
  <c r="O113" i="23"/>
  <c r="P103" i="21"/>
  <c r="Q103" i="21"/>
  <c r="R103" i="21"/>
  <c r="S103" i="21"/>
  <c r="T103" i="21"/>
  <c r="U103" i="21"/>
  <c r="V103" i="21"/>
  <c r="W103" i="21"/>
  <c r="O103" i="21"/>
  <c r="Q111" i="19"/>
  <c r="R111" i="19"/>
  <c r="R113" i="19"/>
  <c r="S111" i="19"/>
  <c r="T111" i="19"/>
  <c r="U111" i="19"/>
  <c r="V111" i="19"/>
  <c r="V113" i="19"/>
  <c r="W111" i="19"/>
  <c r="X111" i="19"/>
  <c r="P111" i="19"/>
  <c r="P111" i="21"/>
  <c r="Q111" i="21"/>
  <c r="R111" i="21"/>
  <c r="S111" i="21"/>
  <c r="T111" i="21"/>
  <c r="U111" i="21"/>
  <c r="V111" i="21"/>
  <c r="W111" i="21"/>
  <c r="O111" i="21"/>
  <c r="P120" i="23"/>
  <c r="Q120" i="23"/>
  <c r="R120" i="23"/>
  <c r="S120" i="23"/>
  <c r="T120" i="23"/>
  <c r="U120" i="23"/>
  <c r="V120" i="23"/>
  <c r="W120" i="23"/>
  <c r="O120" i="23"/>
  <c r="P125" i="25"/>
  <c r="Q125" i="25"/>
  <c r="R125" i="25"/>
  <c r="S125" i="25"/>
  <c r="T125" i="25"/>
  <c r="U125" i="25"/>
  <c r="V125" i="25"/>
  <c r="W125" i="25"/>
  <c r="O125" i="25"/>
  <c r="P117" i="27"/>
  <c r="Q117" i="27"/>
  <c r="R117" i="27"/>
  <c r="S117" i="27"/>
  <c r="T117" i="27"/>
  <c r="U117" i="27"/>
  <c r="V117" i="27"/>
  <c r="W117" i="27"/>
  <c r="O117" i="27"/>
  <c r="P114" i="29"/>
  <c r="Q114" i="29"/>
  <c r="R114" i="29"/>
  <c r="S114" i="29"/>
  <c r="T114" i="29"/>
  <c r="U114" i="29"/>
  <c r="V114" i="29"/>
  <c r="W114" i="29"/>
  <c r="O114" i="29"/>
  <c r="P117" i="31"/>
  <c r="Q117" i="31"/>
  <c r="R117" i="31"/>
  <c r="S117" i="31"/>
  <c r="T117" i="31"/>
  <c r="U117" i="31"/>
  <c r="V117" i="31"/>
  <c r="W117" i="31"/>
  <c r="O117" i="31"/>
  <c r="W83" i="23"/>
  <c r="W68" i="23"/>
  <c r="W29" i="23"/>
  <c r="W122" i="23" s="1"/>
  <c r="Q75" i="19"/>
  <c r="R75" i="19"/>
  <c r="S75" i="19"/>
  <c r="T75" i="19"/>
  <c r="U75" i="19"/>
  <c r="V75" i="19"/>
  <c r="W75" i="19"/>
  <c r="X75" i="19"/>
  <c r="P75" i="19"/>
  <c r="Q70" i="19"/>
  <c r="R70" i="19"/>
  <c r="S70" i="19"/>
  <c r="T70" i="19"/>
  <c r="T113" i="19" s="1"/>
  <c r="U70" i="19"/>
  <c r="V70" i="19"/>
  <c r="W70" i="19"/>
  <c r="X70" i="19"/>
  <c r="X113" i="19" s="1"/>
  <c r="P70" i="19"/>
  <c r="Q31" i="19"/>
  <c r="R31" i="19"/>
  <c r="S31" i="19"/>
  <c r="S113" i="19" s="1"/>
  <c r="T31" i="19"/>
  <c r="U31" i="19"/>
  <c r="V31" i="19"/>
  <c r="W31" i="19"/>
  <c r="W113" i="19" s="1"/>
  <c r="X31" i="19"/>
  <c r="P31" i="19"/>
  <c r="P83" i="21"/>
  <c r="Q83" i="21"/>
  <c r="R83" i="21"/>
  <c r="S83" i="21"/>
  <c r="T83" i="21"/>
  <c r="U83" i="21"/>
  <c r="U113" i="21" s="1"/>
  <c r="V83" i="21"/>
  <c r="W83" i="21"/>
  <c r="O83" i="21"/>
  <c r="P78" i="21"/>
  <c r="P113" i="21" s="1"/>
  <c r="Q78" i="21"/>
  <c r="R78" i="21"/>
  <c r="S78" i="21"/>
  <c r="T78" i="21"/>
  <c r="U78" i="21"/>
  <c r="V78" i="21"/>
  <c r="W78" i="21"/>
  <c r="O78" i="21"/>
  <c r="O113" i="21" s="1"/>
  <c r="P36" i="21"/>
  <c r="Q36" i="21"/>
  <c r="R36" i="21"/>
  <c r="S36" i="21"/>
  <c r="S113" i="21" s="1"/>
  <c r="T36" i="21"/>
  <c r="U36" i="21"/>
  <c r="V36" i="21"/>
  <c r="W36" i="21"/>
  <c r="W113" i="21" s="1"/>
  <c r="O36" i="21"/>
  <c r="P83" i="23"/>
  <c r="Q83" i="23"/>
  <c r="R83" i="23"/>
  <c r="S83" i="23"/>
  <c r="T83" i="23"/>
  <c r="U83" i="23"/>
  <c r="V83" i="23"/>
  <c r="O83" i="23"/>
  <c r="P68" i="23"/>
  <c r="Q68" i="23"/>
  <c r="R68" i="23"/>
  <c r="S68" i="23"/>
  <c r="T68" i="23"/>
  <c r="U68" i="23"/>
  <c r="V68" i="23"/>
  <c r="O68" i="23"/>
  <c r="P29" i="23"/>
  <c r="P122" i="23" s="1"/>
  <c r="Q29" i="23"/>
  <c r="Q122" i="23" s="1"/>
  <c r="R29" i="23"/>
  <c r="R122" i="23"/>
  <c r="S29" i="23"/>
  <c r="S122" i="23" s="1"/>
  <c r="T29" i="23"/>
  <c r="T122" i="23"/>
  <c r="U29" i="23"/>
  <c r="U122" i="23" s="1"/>
  <c r="V29" i="23"/>
  <c r="V122" i="23"/>
  <c r="O29" i="23"/>
  <c r="P96" i="25"/>
  <c r="Q96" i="25"/>
  <c r="R96" i="25"/>
  <c r="S96" i="25"/>
  <c r="T96" i="25"/>
  <c r="U96" i="25"/>
  <c r="V96" i="25"/>
  <c r="W96" i="25"/>
  <c r="O96" i="25"/>
  <c r="P81" i="25"/>
  <c r="Q81" i="25"/>
  <c r="R81" i="25"/>
  <c r="S81" i="25"/>
  <c r="T81" i="25"/>
  <c r="U81" i="25"/>
  <c r="V81" i="25"/>
  <c r="W81" i="25"/>
  <c r="O81" i="25"/>
  <c r="P27" i="25"/>
  <c r="Q27" i="25"/>
  <c r="Q127" i="25" s="1"/>
  <c r="R27" i="25"/>
  <c r="R127" i="25"/>
  <c r="S27" i="25"/>
  <c r="S127" i="25" s="1"/>
  <c r="T27" i="25"/>
  <c r="T127" i="25"/>
  <c r="U27" i="25"/>
  <c r="U127" i="25" s="1"/>
  <c r="V27" i="25"/>
  <c r="V127" i="25"/>
  <c r="W27" i="25"/>
  <c r="W127" i="25" s="1"/>
  <c r="O27" i="25"/>
  <c r="O127" i="25"/>
  <c r="P86" i="27"/>
  <c r="Q86" i="27"/>
  <c r="R86" i="27"/>
  <c r="S86" i="27"/>
  <c r="T86" i="27"/>
  <c r="U86" i="27"/>
  <c r="V86" i="27"/>
  <c r="W86" i="27"/>
  <c r="O86" i="27"/>
  <c r="P78" i="27"/>
  <c r="Q78" i="27"/>
  <c r="R78" i="27"/>
  <c r="S78" i="27"/>
  <c r="S119" i="27"/>
  <c r="T78" i="27"/>
  <c r="U78" i="27"/>
  <c r="V78" i="27"/>
  <c r="W78" i="27"/>
  <c r="W119" i="27"/>
  <c r="O78" i="27"/>
  <c r="P31" i="27"/>
  <c r="Q31" i="27"/>
  <c r="Q119" i="27" s="1"/>
  <c r="R31" i="27"/>
  <c r="R119" i="27" s="1"/>
  <c r="S31" i="27"/>
  <c r="T31" i="27"/>
  <c r="T119" i="27" s="1"/>
  <c r="U31" i="27"/>
  <c r="U119" i="27" s="1"/>
  <c r="V31" i="27"/>
  <c r="V119" i="27" s="1"/>
  <c r="W31" i="27"/>
  <c r="O31" i="27"/>
  <c r="O119" i="27" s="1"/>
  <c r="P84" i="29"/>
  <c r="Q84" i="29"/>
  <c r="R84" i="29"/>
  <c r="S84" i="29"/>
  <c r="T84" i="29"/>
  <c r="U84" i="29"/>
  <c r="V84" i="29"/>
  <c r="W84" i="29"/>
  <c r="O84" i="29"/>
  <c r="P78" i="29"/>
  <c r="Q78" i="29"/>
  <c r="R78" i="29"/>
  <c r="S78" i="29"/>
  <c r="T78" i="29"/>
  <c r="U78" i="29"/>
  <c r="V78" i="29"/>
  <c r="W78" i="29"/>
  <c r="O78" i="29"/>
  <c r="P86" i="31"/>
  <c r="Q86" i="31"/>
  <c r="R86" i="31"/>
  <c r="S86" i="31"/>
  <c r="T86" i="31"/>
  <c r="U86" i="31"/>
  <c r="V86" i="31"/>
  <c r="W86" i="31"/>
  <c r="O86" i="31"/>
  <c r="P74" i="31"/>
  <c r="Q74" i="31"/>
  <c r="R74" i="31"/>
  <c r="S74" i="31"/>
  <c r="T74" i="31"/>
  <c r="U74" i="31"/>
  <c r="V74" i="31"/>
  <c r="W74" i="31"/>
  <c r="O74" i="31"/>
  <c r="P39" i="31"/>
  <c r="Q39" i="31"/>
  <c r="R39" i="31"/>
  <c r="W39" i="31"/>
  <c r="O39" i="31"/>
  <c r="P33" i="31"/>
  <c r="Q33" i="31"/>
  <c r="R33" i="31"/>
  <c r="S33" i="31"/>
  <c r="T33" i="31"/>
  <c r="U33" i="31"/>
  <c r="V33" i="31"/>
  <c r="W33" i="31"/>
  <c r="O33" i="31"/>
  <c r="P34" i="29"/>
  <c r="Q34" i="29"/>
  <c r="Q116" i="29" s="1"/>
  <c r="R34" i="29"/>
  <c r="R116" i="29" s="1"/>
  <c r="S34" i="29"/>
  <c r="S116" i="29" s="1"/>
  <c r="T34" i="29"/>
  <c r="U34" i="29"/>
  <c r="U116" i="29" s="1"/>
  <c r="V34" i="29"/>
  <c r="V116" i="29" s="1"/>
  <c r="W34" i="29"/>
  <c r="W116" i="29" s="1"/>
  <c r="O34" i="29"/>
  <c r="P40" i="8"/>
  <c r="Q40" i="8"/>
  <c r="R40" i="8"/>
  <c r="W40" i="8"/>
  <c r="O40" i="8"/>
  <c r="P133" i="9"/>
  <c r="Q133" i="9"/>
  <c r="R133" i="9"/>
  <c r="S133" i="9"/>
  <c r="T133" i="9"/>
  <c r="U133" i="9"/>
  <c r="V133" i="9"/>
  <c r="W133" i="9"/>
  <c r="O133" i="9"/>
  <c r="P126" i="9"/>
  <c r="Q126" i="9"/>
  <c r="R126" i="9"/>
  <c r="S126" i="9"/>
  <c r="T126" i="9"/>
  <c r="U126" i="9"/>
  <c r="V126" i="9"/>
  <c r="W126" i="9"/>
  <c r="O126" i="9"/>
  <c r="P103" i="9"/>
  <c r="Q103" i="9"/>
  <c r="R103" i="9"/>
  <c r="S103" i="9"/>
  <c r="T103" i="9"/>
  <c r="U103" i="9"/>
  <c r="V103" i="9"/>
  <c r="W103" i="9"/>
  <c r="O103" i="9"/>
  <c r="P122" i="11"/>
  <c r="Q122" i="11"/>
  <c r="R122" i="11"/>
  <c r="S122" i="11"/>
  <c r="T122" i="11"/>
  <c r="U122" i="11"/>
  <c r="V122" i="11"/>
  <c r="W122" i="11"/>
  <c r="O122" i="11"/>
  <c r="P114" i="11"/>
  <c r="Q114" i="11"/>
  <c r="R114" i="11"/>
  <c r="S114" i="11"/>
  <c r="T114" i="11"/>
  <c r="U114" i="11"/>
  <c r="V114" i="11"/>
  <c r="W114" i="11"/>
  <c r="O114" i="11"/>
  <c r="Q77" i="13"/>
  <c r="R77" i="13"/>
  <c r="S77" i="13"/>
  <c r="T77" i="13"/>
  <c r="U77" i="13"/>
  <c r="V77" i="13"/>
  <c r="W77" i="13"/>
  <c r="X77" i="13"/>
  <c r="P77" i="13"/>
  <c r="Q110" i="13"/>
  <c r="R110" i="13"/>
  <c r="S110" i="13"/>
  <c r="T110" i="13"/>
  <c r="U110" i="13"/>
  <c r="V110" i="13"/>
  <c r="W110" i="13"/>
  <c r="X110" i="13"/>
  <c r="P110" i="13"/>
  <c r="O119" i="13"/>
  <c r="Q117" i="13"/>
  <c r="R117" i="13"/>
  <c r="S117" i="13"/>
  <c r="T117" i="13"/>
  <c r="U117" i="13"/>
  <c r="V117" i="13"/>
  <c r="W117" i="13"/>
  <c r="X117" i="13"/>
  <c r="P117" i="13"/>
  <c r="P108" i="15"/>
  <c r="Q108" i="15"/>
  <c r="R108" i="15"/>
  <c r="S108" i="15"/>
  <c r="T108" i="15"/>
  <c r="U108" i="15"/>
  <c r="V108" i="15"/>
  <c r="W108" i="15"/>
  <c r="O108" i="15"/>
  <c r="P116" i="15"/>
  <c r="Q116" i="15"/>
  <c r="Q118" i="15" s="1"/>
  <c r="R116" i="15"/>
  <c r="S116" i="15"/>
  <c r="T116" i="15"/>
  <c r="U116" i="15"/>
  <c r="V116" i="15"/>
  <c r="W116" i="15"/>
  <c r="O116" i="15"/>
  <c r="P110" i="17"/>
  <c r="Q110" i="17"/>
  <c r="R110" i="17"/>
  <c r="S110" i="17"/>
  <c r="T110" i="17"/>
  <c r="U110" i="17"/>
  <c r="V110" i="17"/>
  <c r="W110" i="17"/>
  <c r="O110" i="17"/>
  <c r="P103" i="17"/>
  <c r="Q103" i="17"/>
  <c r="R103" i="17"/>
  <c r="S103" i="17"/>
  <c r="T103" i="17"/>
  <c r="U103" i="17"/>
  <c r="V103" i="17"/>
  <c r="W103" i="17"/>
  <c r="O103" i="17"/>
  <c r="P107" i="8"/>
  <c r="Q107" i="8"/>
  <c r="R107" i="8"/>
  <c r="S107" i="8"/>
  <c r="T107" i="8"/>
  <c r="U107" i="8"/>
  <c r="V107" i="8"/>
  <c r="W107" i="8"/>
  <c r="O107" i="8"/>
  <c r="P113" i="8"/>
  <c r="Q113" i="8"/>
  <c r="R113" i="8"/>
  <c r="S113" i="8"/>
  <c r="T113" i="8"/>
  <c r="U113" i="8"/>
  <c r="V113" i="8"/>
  <c r="W113" i="8"/>
  <c r="O113" i="8"/>
  <c r="P79" i="15"/>
  <c r="Q79" i="15"/>
  <c r="R79" i="15"/>
  <c r="S79" i="15"/>
  <c r="T79" i="15"/>
  <c r="U79" i="15"/>
  <c r="V79" i="15"/>
  <c r="W79" i="15"/>
  <c r="O79" i="15"/>
  <c r="Q71" i="13"/>
  <c r="R71" i="13"/>
  <c r="S71" i="13"/>
  <c r="T71" i="13"/>
  <c r="U71" i="13"/>
  <c r="V71" i="13"/>
  <c r="W71" i="13"/>
  <c r="X71" i="13"/>
  <c r="P71" i="13"/>
  <c r="P88" i="9"/>
  <c r="Q88" i="9"/>
  <c r="R88" i="9"/>
  <c r="S88" i="9"/>
  <c r="T88" i="9"/>
  <c r="U88" i="9"/>
  <c r="V88" i="9"/>
  <c r="W88" i="9"/>
  <c r="O88" i="9"/>
  <c r="P80" i="17"/>
  <c r="Q80" i="17"/>
  <c r="R80" i="17"/>
  <c r="S80" i="17"/>
  <c r="T80" i="17"/>
  <c r="U80" i="17"/>
  <c r="V80" i="17"/>
  <c r="W80" i="17"/>
  <c r="O80" i="17"/>
  <c r="P86" i="15"/>
  <c r="Q86" i="15"/>
  <c r="R86" i="15"/>
  <c r="S86" i="15"/>
  <c r="T86" i="15"/>
  <c r="U86" i="15"/>
  <c r="V86" i="15"/>
  <c r="W86" i="15"/>
  <c r="O86" i="15"/>
  <c r="P89" i="11"/>
  <c r="Q89" i="11"/>
  <c r="R89" i="11"/>
  <c r="S89" i="11"/>
  <c r="T89" i="11"/>
  <c r="U89" i="11"/>
  <c r="V89" i="11"/>
  <c r="W89" i="11"/>
  <c r="O89" i="11"/>
  <c r="W81" i="8"/>
  <c r="P81" i="8"/>
  <c r="Q81" i="8"/>
  <c r="R81" i="8"/>
  <c r="S81" i="8"/>
  <c r="T81" i="8"/>
  <c r="U81" i="8"/>
  <c r="V81" i="8"/>
  <c r="O81" i="8"/>
  <c r="P74" i="17"/>
  <c r="Q74" i="17"/>
  <c r="R74" i="17"/>
  <c r="S74" i="17"/>
  <c r="T74" i="17"/>
  <c r="U74" i="17"/>
  <c r="V74" i="17"/>
  <c r="W74" i="17"/>
  <c r="O74" i="17"/>
  <c r="P83" i="11"/>
  <c r="Q83" i="11"/>
  <c r="R83" i="11"/>
  <c r="S83" i="11"/>
  <c r="T83" i="11"/>
  <c r="U83" i="11"/>
  <c r="V83" i="11"/>
  <c r="W83" i="11"/>
  <c r="O83" i="11"/>
  <c r="P74" i="8"/>
  <c r="Q74" i="8"/>
  <c r="R74" i="8"/>
  <c r="S74" i="8"/>
  <c r="T74" i="8"/>
  <c r="U74" i="8"/>
  <c r="V74" i="8"/>
  <c r="W74" i="8"/>
  <c r="O74" i="8"/>
  <c r="P35" i="17"/>
  <c r="P112" i="17" s="1"/>
  <c r="Q35" i="17"/>
  <c r="Q112" i="17"/>
  <c r="R35" i="17"/>
  <c r="R112" i="17" s="1"/>
  <c r="S35" i="17"/>
  <c r="S112" i="17"/>
  <c r="T35" i="17"/>
  <c r="T112" i="17" s="1"/>
  <c r="U35" i="17"/>
  <c r="U112" i="17"/>
  <c r="V35" i="17"/>
  <c r="W35" i="17"/>
  <c r="W112" i="17" s="1"/>
  <c r="O35" i="17"/>
  <c r="O112" i="17" s="1"/>
  <c r="P34" i="15"/>
  <c r="Q34" i="15"/>
  <c r="R34" i="15"/>
  <c r="S34" i="15"/>
  <c r="S118" i="15" s="1"/>
  <c r="T34" i="15"/>
  <c r="T118" i="15" s="1"/>
  <c r="U34" i="15"/>
  <c r="V34" i="15"/>
  <c r="V118" i="15" s="1"/>
  <c r="W34" i="15"/>
  <c r="W118" i="15" s="1"/>
  <c r="O34" i="15"/>
  <c r="P31" i="11"/>
  <c r="Q31" i="11"/>
  <c r="Q124" i="11" s="1"/>
  <c r="R31" i="11"/>
  <c r="R124" i="11" s="1"/>
  <c r="S31" i="11"/>
  <c r="S124" i="11" s="1"/>
  <c r="T31" i="11"/>
  <c r="U31" i="11"/>
  <c r="U124" i="11" s="1"/>
  <c r="V31" i="11"/>
  <c r="V124" i="11" s="1"/>
  <c r="W31" i="11"/>
  <c r="W124" i="11" s="1"/>
  <c r="O31" i="11"/>
  <c r="W35" i="9"/>
  <c r="W135" i="9" s="1"/>
  <c r="P35" i="9"/>
  <c r="P135" i="9" s="1"/>
  <c r="Q35" i="9"/>
  <c r="Q135" i="9" s="1"/>
  <c r="R35" i="9"/>
  <c r="S35" i="9"/>
  <c r="T35" i="9"/>
  <c r="T135" i="9" s="1"/>
  <c r="U35" i="9"/>
  <c r="V35" i="9"/>
  <c r="V135" i="9"/>
  <c r="O35" i="9"/>
  <c r="O135" i="9" s="1"/>
  <c r="P34" i="8"/>
  <c r="P115" i="8" s="1"/>
  <c r="Q34" i="8"/>
  <c r="R34" i="8"/>
  <c r="R115" i="8" s="1"/>
  <c r="S34" i="8"/>
  <c r="T34" i="8"/>
  <c r="T115" i="8" s="1"/>
  <c r="U34" i="8"/>
  <c r="V34" i="8"/>
  <c r="V115" i="8" s="1"/>
  <c r="W34" i="8"/>
  <c r="O34" i="8"/>
  <c r="O115" i="8" s="1"/>
  <c r="Q28" i="13"/>
  <c r="R28" i="13"/>
  <c r="R119" i="13" s="1"/>
  <c r="S28" i="13"/>
  <c r="T28" i="13"/>
  <c r="U28" i="13"/>
  <c r="V28" i="13"/>
  <c r="V119" i="13" s="1"/>
  <c r="W28" i="13"/>
  <c r="X28" i="13"/>
  <c r="P28" i="13"/>
  <c r="P115" i="6"/>
  <c r="Q115" i="6"/>
  <c r="R115" i="6"/>
  <c r="S115" i="6"/>
  <c r="T115" i="6"/>
  <c r="U115" i="6"/>
  <c r="V115" i="6"/>
  <c r="W115" i="6"/>
  <c r="O115" i="6"/>
  <c r="P108" i="6"/>
  <c r="Q108" i="6"/>
  <c r="R108" i="6"/>
  <c r="S108" i="6"/>
  <c r="T108" i="6"/>
  <c r="U108" i="6"/>
  <c r="U117" i="6"/>
  <c r="V108" i="6"/>
  <c r="W108" i="6"/>
  <c r="O108" i="6"/>
  <c r="P79" i="6"/>
  <c r="Q79" i="6"/>
  <c r="R79" i="6"/>
  <c r="S79" i="6"/>
  <c r="T79" i="6"/>
  <c r="U79" i="6"/>
  <c r="V79" i="6"/>
  <c r="W79" i="6"/>
  <c r="O79" i="6"/>
  <c r="P64" i="6"/>
  <c r="Q64" i="6"/>
  <c r="R64" i="6"/>
  <c r="R117" i="6" s="1"/>
  <c r="S64" i="6"/>
  <c r="T64" i="6"/>
  <c r="U64" i="6"/>
  <c r="V64" i="6"/>
  <c r="W64" i="6"/>
  <c r="O64" i="6"/>
  <c r="P22" i="6"/>
  <c r="Q22" i="6"/>
  <c r="R22" i="6"/>
  <c r="S22" i="6"/>
  <c r="S117" i="6" s="1"/>
  <c r="T22" i="6"/>
  <c r="U22" i="6"/>
  <c r="V22" i="6"/>
  <c r="W22" i="6"/>
  <c r="W117" i="6" s="1"/>
  <c r="O22" i="6"/>
  <c r="I68" i="23"/>
  <c r="I75" i="24"/>
  <c r="I34" i="8"/>
  <c r="I34" i="7"/>
  <c r="N62" i="16"/>
  <c r="I105" i="32"/>
  <c r="I98" i="32"/>
  <c r="I75" i="32"/>
  <c r="I63" i="32"/>
  <c r="I23" i="32"/>
  <c r="I117" i="31"/>
  <c r="I110" i="31"/>
  <c r="I86" i="31"/>
  <c r="I74" i="31"/>
  <c r="I33" i="31"/>
  <c r="I119" i="31" s="1"/>
  <c r="I114" i="30"/>
  <c r="I107" i="30"/>
  <c r="I84" i="30"/>
  <c r="I78" i="30"/>
  <c r="I116" i="30" s="1"/>
  <c r="I34" i="30"/>
  <c r="I114" i="29"/>
  <c r="I107" i="29"/>
  <c r="I84" i="29"/>
  <c r="I116" i="29" s="1"/>
  <c r="I78" i="29"/>
  <c r="I34" i="29"/>
  <c r="I114" i="28"/>
  <c r="I107" i="28"/>
  <c r="I116" i="28" s="1"/>
  <c r="I83" i="28"/>
  <c r="I74" i="28"/>
  <c r="I31" i="28"/>
  <c r="I117" i="27"/>
  <c r="I110" i="27"/>
  <c r="I86" i="27"/>
  <c r="I78" i="27"/>
  <c r="I31" i="27"/>
  <c r="I119" i="27" s="1"/>
  <c r="I125" i="26"/>
  <c r="I118" i="26"/>
  <c r="I96" i="26"/>
  <c r="I79" i="26"/>
  <c r="I127" i="26" s="1"/>
  <c r="I26" i="26"/>
  <c r="I125" i="25"/>
  <c r="I118" i="25"/>
  <c r="I96" i="25"/>
  <c r="I81" i="25"/>
  <c r="I27" i="25"/>
  <c r="I127" i="24"/>
  <c r="I120" i="24"/>
  <c r="I90" i="24"/>
  <c r="I28" i="24"/>
  <c r="I120" i="23"/>
  <c r="I113" i="23"/>
  <c r="I83" i="23"/>
  <c r="I29" i="23"/>
  <c r="I82" i="22"/>
  <c r="I77" i="22"/>
  <c r="I36" i="22"/>
  <c r="I83" i="21"/>
  <c r="I78" i="21"/>
  <c r="I113" i="21" s="1"/>
  <c r="I36" i="21"/>
  <c r="I67" i="20"/>
  <c r="I60" i="20"/>
  <c r="I44" i="20"/>
  <c r="I38" i="20"/>
  <c r="I28" i="20"/>
  <c r="I22" i="20"/>
  <c r="I111" i="19"/>
  <c r="I104" i="19"/>
  <c r="I75" i="19"/>
  <c r="I70" i="19"/>
  <c r="I37" i="19"/>
  <c r="I31" i="19"/>
  <c r="I113" i="19" s="1"/>
  <c r="I65" i="18"/>
  <c r="I59" i="18"/>
  <c r="I67" i="18" s="1"/>
  <c r="I50" i="18"/>
  <c r="I45" i="18"/>
  <c r="I25" i="18"/>
  <c r="I110" i="17"/>
  <c r="I103" i="17"/>
  <c r="I80" i="17"/>
  <c r="I74" i="17"/>
  <c r="I35" i="17"/>
  <c r="I112" i="17" s="1"/>
  <c r="I70" i="16"/>
  <c r="I49" i="16"/>
  <c r="I44" i="16"/>
  <c r="I24" i="16"/>
  <c r="I72" i="16" s="1"/>
  <c r="I116" i="15"/>
  <c r="I108" i="15"/>
  <c r="I86" i="15"/>
  <c r="I79" i="15"/>
  <c r="I118" i="15" s="1"/>
  <c r="I34" i="15"/>
  <c r="I68" i="14"/>
  <c r="I62" i="14"/>
  <c r="I53" i="14"/>
  <c r="I22" i="14"/>
  <c r="I117" i="13"/>
  <c r="I110" i="13"/>
  <c r="I77" i="13"/>
  <c r="I28" i="13"/>
  <c r="I83" i="12"/>
  <c r="I76" i="12"/>
  <c r="I59" i="12"/>
  <c r="I27" i="12"/>
  <c r="I122" i="11"/>
  <c r="I114" i="11"/>
  <c r="I124" i="11" s="1"/>
  <c r="I83" i="11"/>
  <c r="I31" i="11"/>
  <c r="I133" i="9"/>
  <c r="I126" i="9"/>
  <c r="I88" i="9"/>
  <c r="I35" i="9"/>
  <c r="I113" i="8"/>
  <c r="I107" i="8"/>
  <c r="I74" i="8"/>
  <c r="I117" i="7"/>
  <c r="I110" i="7"/>
  <c r="I75" i="7"/>
  <c r="I115" i="6"/>
  <c r="I108" i="6"/>
  <c r="I64" i="6"/>
  <c r="I22" i="6"/>
  <c r="N89" i="11"/>
  <c r="M89" i="11"/>
  <c r="L89" i="11"/>
  <c r="K89" i="11"/>
  <c r="I131" i="10"/>
  <c r="I123" i="10"/>
  <c r="I133" i="10" s="1"/>
  <c r="I35" i="10"/>
  <c r="I89" i="10"/>
  <c r="N104" i="10"/>
  <c r="M104" i="10"/>
  <c r="L104" i="10"/>
  <c r="K104" i="10"/>
  <c r="N27" i="16"/>
  <c r="N30" i="16"/>
  <c r="M27" i="16"/>
  <c r="M30" i="16"/>
  <c r="L27" i="16"/>
  <c r="L30" i="16"/>
  <c r="K27" i="16"/>
  <c r="K30" i="16"/>
  <c r="L37" i="15"/>
  <c r="L40" i="15"/>
  <c r="M37" i="15"/>
  <c r="M40" i="15"/>
  <c r="N37" i="15"/>
  <c r="N40" i="15"/>
  <c r="K37" i="15"/>
  <c r="K40" i="15"/>
  <c r="K120" i="15"/>
  <c r="I29" i="32"/>
  <c r="N26" i="32"/>
  <c r="N29" i="32" s="1"/>
  <c r="N107" i="32" s="1"/>
  <c r="M26" i="32"/>
  <c r="M29" i="32" s="1"/>
  <c r="L26" i="32"/>
  <c r="L29" i="32" s="1"/>
  <c r="K26" i="32"/>
  <c r="K29" i="32" s="1"/>
  <c r="L36" i="31"/>
  <c r="L39" i="31" s="1"/>
  <c r="L119" i="31" s="1"/>
  <c r="L121" i="31" s="1"/>
  <c r="L122" i="31" s="1"/>
  <c r="M36" i="31"/>
  <c r="M39" i="31" s="1"/>
  <c r="N36" i="31"/>
  <c r="N39" i="31" s="1"/>
  <c r="N40" i="31" s="1"/>
  <c r="K36" i="31"/>
  <c r="K39" i="31" s="1"/>
  <c r="I39" i="31"/>
  <c r="N37" i="30"/>
  <c r="N40" i="30" s="1"/>
  <c r="M37" i="30"/>
  <c r="M40" i="30" s="1"/>
  <c r="L37" i="30"/>
  <c r="L40" i="30" s="1"/>
  <c r="K37" i="30"/>
  <c r="K40" i="30" s="1"/>
  <c r="K116" i="30" s="1"/>
  <c r="L37" i="29"/>
  <c r="L40" i="29" s="1"/>
  <c r="M37" i="29"/>
  <c r="M40" i="29" s="1"/>
  <c r="M116" i="29" s="1"/>
  <c r="M118" i="29" s="1"/>
  <c r="N37" i="29"/>
  <c r="N40" i="29" s="1"/>
  <c r="K37" i="29"/>
  <c r="K40" i="29" s="1"/>
  <c r="N34" i="28"/>
  <c r="N37" i="28" s="1"/>
  <c r="M34" i="28"/>
  <c r="M37" i="28" s="1"/>
  <c r="L34" i="28"/>
  <c r="L37" i="28" s="1"/>
  <c r="K34" i="28"/>
  <c r="K37" i="28" s="1"/>
  <c r="K116" i="28" s="1"/>
  <c r="L34" i="27"/>
  <c r="L37" i="27" s="1"/>
  <c r="L119" i="27" s="1"/>
  <c r="L121" i="27" s="1"/>
  <c r="L122" i="27" s="1"/>
  <c r="M34" i="27"/>
  <c r="N34" i="27"/>
  <c r="K34" i="27"/>
  <c r="K32" i="26"/>
  <c r="N29" i="26"/>
  <c r="N32" i="26"/>
  <c r="M29" i="26"/>
  <c r="M32" i="26"/>
  <c r="L29" i="26"/>
  <c r="L32" i="26" s="1"/>
  <c r="L127" i="26" s="1"/>
  <c r="M30" i="25"/>
  <c r="N30" i="25"/>
  <c r="L30" i="25"/>
  <c r="N34" i="24"/>
  <c r="M34" i="24"/>
  <c r="L34" i="24"/>
  <c r="K34" i="24"/>
  <c r="I42" i="22"/>
  <c r="I113" i="22" s="1"/>
  <c r="N39" i="22"/>
  <c r="N42" i="22" s="1"/>
  <c r="M39" i="22"/>
  <c r="M42" i="22" s="1"/>
  <c r="L39" i="22"/>
  <c r="L42" i="22"/>
  <c r="K39" i="22"/>
  <c r="K42" i="22" s="1"/>
  <c r="K113" i="22" s="1"/>
  <c r="L39" i="21"/>
  <c r="L42" i="21"/>
  <c r="M39" i="21"/>
  <c r="M42" i="21"/>
  <c r="N39" i="21"/>
  <c r="N42" i="21"/>
  <c r="K39" i="21"/>
  <c r="K42" i="21"/>
  <c r="K113" i="21" s="1"/>
  <c r="K115" i="21" s="1"/>
  <c r="I42" i="21"/>
  <c r="N28" i="20"/>
  <c r="M28" i="20"/>
  <c r="L28" i="20"/>
  <c r="K28" i="20"/>
  <c r="N31" i="18"/>
  <c r="M31" i="18"/>
  <c r="L31" i="18"/>
  <c r="K31" i="18"/>
  <c r="N28" i="18"/>
  <c r="M28" i="18"/>
  <c r="L28" i="18"/>
  <c r="K28" i="18"/>
  <c r="L38" i="17"/>
  <c r="M38" i="17"/>
  <c r="N38" i="17"/>
  <c r="K38" i="17"/>
  <c r="K41" i="17"/>
  <c r="N41" i="17"/>
  <c r="M41" i="17"/>
  <c r="M112" i="17" s="1"/>
  <c r="M114" i="17" s="1"/>
  <c r="L41" i="17"/>
  <c r="N28" i="14"/>
  <c r="M28" i="14"/>
  <c r="L28" i="14"/>
  <c r="K28" i="14"/>
  <c r="N33" i="12"/>
  <c r="M33" i="12"/>
  <c r="L33" i="12"/>
  <c r="K33" i="12"/>
  <c r="I30" i="12"/>
  <c r="I34" i="11"/>
  <c r="N38" i="10"/>
  <c r="N41" i="10" s="1"/>
  <c r="M38" i="10"/>
  <c r="M41" i="10" s="1"/>
  <c r="M133" i="10" s="1"/>
  <c r="L38" i="10"/>
  <c r="L41" i="10" s="1"/>
  <c r="K38" i="10"/>
  <c r="K41" i="10" s="1"/>
  <c r="K133" i="10" s="1"/>
  <c r="L38" i="9"/>
  <c r="L41" i="9" s="1"/>
  <c r="M38" i="9"/>
  <c r="N38" i="9"/>
  <c r="K38" i="9"/>
  <c r="N40" i="8"/>
  <c r="N115" i="8" s="1"/>
  <c r="N114" i="8" s="1"/>
  <c r="M40" i="8"/>
  <c r="L40" i="8"/>
  <c r="K40" i="8"/>
  <c r="N28" i="6"/>
  <c r="M28" i="6"/>
  <c r="L28" i="6"/>
  <c r="K28" i="6"/>
  <c r="I28" i="6"/>
  <c r="I117" i="6" s="1"/>
  <c r="K28" i="24"/>
  <c r="K75" i="24"/>
  <c r="K90" i="24"/>
  <c r="K129" i="24" s="1"/>
  <c r="K120" i="24"/>
  <c r="K127" i="24"/>
  <c r="K82" i="7"/>
  <c r="L82" i="7"/>
  <c r="M82" i="7"/>
  <c r="N82" i="7"/>
  <c r="K81" i="8"/>
  <c r="L81" i="8"/>
  <c r="L115" i="8" s="1"/>
  <c r="L117" i="8" s="1"/>
  <c r="L118" i="8" s="1"/>
  <c r="M81" i="8"/>
  <c r="N81" i="8"/>
  <c r="K105" i="32"/>
  <c r="L105" i="32"/>
  <c r="M105" i="32"/>
  <c r="N105" i="32"/>
  <c r="K89" i="10"/>
  <c r="L89" i="10"/>
  <c r="M89" i="10"/>
  <c r="N89" i="10"/>
  <c r="N110" i="7"/>
  <c r="N108" i="6"/>
  <c r="K23" i="32"/>
  <c r="L23" i="32"/>
  <c r="M23" i="32"/>
  <c r="N23" i="32"/>
  <c r="K63" i="32"/>
  <c r="L63" i="32"/>
  <c r="M63" i="32"/>
  <c r="N63" i="32"/>
  <c r="K75" i="32"/>
  <c r="L75" i="32"/>
  <c r="M75" i="32"/>
  <c r="N75" i="32"/>
  <c r="K98" i="32"/>
  <c r="L98" i="32"/>
  <c r="M98" i="32"/>
  <c r="N98" i="32"/>
  <c r="K33" i="31"/>
  <c r="L33" i="31"/>
  <c r="M33" i="31"/>
  <c r="N33" i="31"/>
  <c r="K74" i="31"/>
  <c r="L74" i="31"/>
  <c r="M74" i="31"/>
  <c r="N74" i="31"/>
  <c r="K86" i="31"/>
  <c r="L86" i="31"/>
  <c r="M86" i="31"/>
  <c r="N86" i="31"/>
  <c r="N87" i="31" s="1"/>
  <c r="K110" i="31"/>
  <c r="L110" i="31"/>
  <c r="M110" i="31"/>
  <c r="N110" i="31"/>
  <c r="K117" i="31"/>
  <c r="L117" i="31"/>
  <c r="M117" i="31"/>
  <c r="N117" i="31"/>
  <c r="N118" i="31" s="1"/>
  <c r="K34" i="30"/>
  <c r="L34" i="30"/>
  <c r="M34" i="30"/>
  <c r="N34" i="30"/>
  <c r="N116" i="30" s="1"/>
  <c r="K78" i="30"/>
  <c r="L78" i="30"/>
  <c r="M78" i="30"/>
  <c r="N78" i="30"/>
  <c r="N79" i="30" s="1"/>
  <c r="K84" i="30"/>
  <c r="L84" i="30"/>
  <c r="M84" i="30"/>
  <c r="N84" i="30"/>
  <c r="K107" i="30"/>
  <c r="L107" i="30"/>
  <c r="M107" i="30"/>
  <c r="N107" i="30"/>
  <c r="K114" i="30"/>
  <c r="L114" i="30"/>
  <c r="M114" i="30"/>
  <c r="N114" i="30"/>
  <c r="K34" i="29"/>
  <c r="L34" i="29"/>
  <c r="M34" i="29"/>
  <c r="N34" i="29"/>
  <c r="K78" i="29"/>
  <c r="L78" i="29"/>
  <c r="M78" i="29"/>
  <c r="N78" i="29"/>
  <c r="K84" i="29"/>
  <c r="L84" i="29"/>
  <c r="M84" i="29"/>
  <c r="N84" i="29"/>
  <c r="K107" i="29"/>
  <c r="L107" i="29"/>
  <c r="M107" i="29"/>
  <c r="N107" i="29"/>
  <c r="K114" i="29"/>
  <c r="L114" i="29"/>
  <c r="M114" i="29"/>
  <c r="N114" i="29"/>
  <c r="K31" i="28"/>
  <c r="L31" i="28"/>
  <c r="M31" i="28"/>
  <c r="N31" i="28"/>
  <c r="K74" i="28"/>
  <c r="L74" i="28"/>
  <c r="M74" i="28"/>
  <c r="N74" i="28"/>
  <c r="K83" i="28"/>
  <c r="L83" i="28"/>
  <c r="M83" i="28"/>
  <c r="N83" i="28"/>
  <c r="K107" i="28"/>
  <c r="L107" i="28"/>
  <c r="M107" i="28"/>
  <c r="N107" i="28"/>
  <c r="K114" i="28"/>
  <c r="L114" i="28"/>
  <c r="M114" i="28"/>
  <c r="N114" i="28"/>
  <c r="K31" i="27"/>
  <c r="L31" i="27"/>
  <c r="M31" i="27"/>
  <c r="N31" i="27"/>
  <c r="K37" i="27"/>
  <c r="M37" i="27"/>
  <c r="N37" i="27"/>
  <c r="K78" i="27"/>
  <c r="L78" i="27"/>
  <c r="M78" i="27"/>
  <c r="N78" i="27"/>
  <c r="K86" i="27"/>
  <c r="L86" i="27"/>
  <c r="M86" i="27"/>
  <c r="N86" i="27"/>
  <c r="K110" i="27"/>
  <c r="L110" i="27"/>
  <c r="M110" i="27"/>
  <c r="N110" i="27"/>
  <c r="K117" i="27"/>
  <c r="L117" i="27"/>
  <c r="M117" i="27"/>
  <c r="N117" i="27"/>
  <c r="K26" i="26"/>
  <c r="L26" i="26"/>
  <c r="M26" i="26"/>
  <c r="N26" i="26"/>
  <c r="K79" i="26"/>
  <c r="L79" i="26"/>
  <c r="M79" i="26"/>
  <c r="N79" i="26"/>
  <c r="K96" i="26"/>
  <c r="L96" i="26"/>
  <c r="M96" i="26"/>
  <c r="N96" i="26"/>
  <c r="K118" i="26"/>
  <c r="L118" i="26"/>
  <c r="M118" i="26"/>
  <c r="N118" i="26"/>
  <c r="K125" i="26"/>
  <c r="L125" i="26"/>
  <c r="M125" i="26"/>
  <c r="N125" i="26"/>
  <c r="K27" i="25"/>
  <c r="L27" i="25"/>
  <c r="M27" i="25"/>
  <c r="N27" i="25"/>
  <c r="K33" i="25"/>
  <c r="L33" i="25"/>
  <c r="M33" i="25"/>
  <c r="N33" i="25"/>
  <c r="K81" i="25"/>
  <c r="L81" i="25"/>
  <c r="M81" i="25"/>
  <c r="N81" i="25"/>
  <c r="K96" i="25"/>
  <c r="L96" i="25"/>
  <c r="M96" i="25"/>
  <c r="N96" i="25"/>
  <c r="K118" i="25"/>
  <c r="L118" i="25"/>
  <c r="M118" i="25"/>
  <c r="N118" i="25"/>
  <c r="K125" i="25"/>
  <c r="L125" i="25"/>
  <c r="L127" i="25"/>
  <c r="M125" i="25"/>
  <c r="N125" i="25"/>
  <c r="L28" i="24"/>
  <c r="M28" i="24"/>
  <c r="N28" i="24"/>
  <c r="L75" i="24"/>
  <c r="M75" i="24"/>
  <c r="N75" i="24"/>
  <c r="L90" i="24"/>
  <c r="M90" i="24"/>
  <c r="N90" i="24"/>
  <c r="L120" i="24"/>
  <c r="L129" i="24" s="1"/>
  <c r="M120" i="24"/>
  <c r="N120" i="24"/>
  <c r="L127" i="24"/>
  <c r="M127" i="24"/>
  <c r="N127" i="24"/>
  <c r="K29" i="23"/>
  <c r="L29" i="23"/>
  <c r="M29" i="23"/>
  <c r="M122" i="23" s="1"/>
  <c r="M124" i="23" s="1"/>
  <c r="M125" i="23" s="1"/>
  <c r="N29" i="23"/>
  <c r="K35" i="23"/>
  <c r="L35" i="23"/>
  <c r="M35" i="23"/>
  <c r="N35" i="23"/>
  <c r="K68" i="23"/>
  <c r="L68" i="23"/>
  <c r="M68" i="23"/>
  <c r="N68" i="23"/>
  <c r="K83" i="23"/>
  <c r="L83" i="23"/>
  <c r="M83" i="23"/>
  <c r="N83" i="23"/>
  <c r="K113" i="23"/>
  <c r="L113" i="23"/>
  <c r="M113" i="23"/>
  <c r="N113" i="23"/>
  <c r="K120" i="23"/>
  <c r="L120" i="23"/>
  <c r="M120" i="23"/>
  <c r="N120" i="23"/>
  <c r="K36" i="22"/>
  <c r="L36" i="22"/>
  <c r="L113" i="22" s="1"/>
  <c r="M36" i="22"/>
  <c r="N36" i="22"/>
  <c r="K77" i="22"/>
  <c r="L77" i="22"/>
  <c r="M77" i="22"/>
  <c r="N77" i="22"/>
  <c r="K82" i="22"/>
  <c r="L82" i="22"/>
  <c r="M82" i="22"/>
  <c r="N82" i="22"/>
  <c r="K103" i="22"/>
  <c r="L103" i="22"/>
  <c r="M103" i="22"/>
  <c r="N103" i="22"/>
  <c r="K111" i="22"/>
  <c r="L111" i="22"/>
  <c r="M111" i="22"/>
  <c r="N111" i="22"/>
  <c r="K36" i="21"/>
  <c r="L36" i="21"/>
  <c r="M36" i="21"/>
  <c r="M113" i="21" s="1"/>
  <c r="M115" i="21" s="1"/>
  <c r="K78" i="21"/>
  <c r="L78" i="21"/>
  <c r="M78" i="21"/>
  <c r="N78" i="21"/>
  <c r="N113" i="21" s="1"/>
  <c r="K83" i="21"/>
  <c r="L83" i="21"/>
  <c r="M83" i="21"/>
  <c r="N83" i="21"/>
  <c r="K103" i="21"/>
  <c r="L103" i="21"/>
  <c r="L113" i="21" s="1"/>
  <c r="L115" i="21" s="1"/>
  <c r="L116" i="21" s="1"/>
  <c r="M103" i="21"/>
  <c r="N103" i="21"/>
  <c r="K111" i="21"/>
  <c r="L111" i="21"/>
  <c r="M111" i="21"/>
  <c r="N111" i="21"/>
  <c r="K22" i="20"/>
  <c r="L22" i="20"/>
  <c r="L69" i="20" s="1"/>
  <c r="M22" i="20"/>
  <c r="N22" i="20"/>
  <c r="K38" i="20"/>
  <c r="L38" i="20"/>
  <c r="M38" i="20"/>
  <c r="N38" i="20"/>
  <c r="K44" i="20"/>
  <c r="L44" i="20"/>
  <c r="M44" i="20"/>
  <c r="N44" i="20"/>
  <c r="K60" i="20"/>
  <c r="L60" i="20"/>
  <c r="M60" i="20"/>
  <c r="N60" i="20"/>
  <c r="K67" i="20"/>
  <c r="L67" i="20"/>
  <c r="M67" i="20"/>
  <c r="N67" i="20"/>
  <c r="K31" i="19"/>
  <c r="L31" i="19"/>
  <c r="M31" i="19"/>
  <c r="N31" i="19"/>
  <c r="K37" i="19"/>
  <c r="L37" i="19"/>
  <c r="M37" i="19"/>
  <c r="N37" i="19"/>
  <c r="K70" i="19"/>
  <c r="L70" i="19"/>
  <c r="M70" i="19"/>
  <c r="N70" i="19"/>
  <c r="K75" i="19"/>
  <c r="L75" i="19"/>
  <c r="M75" i="19"/>
  <c r="N75" i="19"/>
  <c r="K104" i="19"/>
  <c r="L104" i="19"/>
  <c r="M104" i="19"/>
  <c r="N104" i="19"/>
  <c r="K111" i="19"/>
  <c r="L111" i="19"/>
  <c r="M111" i="19"/>
  <c r="N111" i="19"/>
  <c r="K25" i="18"/>
  <c r="L25" i="18"/>
  <c r="L67" i="18" s="1"/>
  <c r="M25" i="18"/>
  <c r="N25" i="18"/>
  <c r="K45" i="18"/>
  <c r="L45" i="18"/>
  <c r="M45" i="18"/>
  <c r="N45" i="18"/>
  <c r="K50" i="18"/>
  <c r="L50" i="18"/>
  <c r="M50" i="18"/>
  <c r="N50" i="18"/>
  <c r="K59" i="18"/>
  <c r="L59" i="18"/>
  <c r="M59" i="18"/>
  <c r="N59" i="18"/>
  <c r="K65" i="18"/>
  <c r="L65" i="18"/>
  <c r="M65" i="18"/>
  <c r="N65" i="18"/>
  <c r="K35" i="17"/>
  <c r="L35" i="17"/>
  <c r="M35" i="17"/>
  <c r="N35" i="17"/>
  <c r="K74" i="17"/>
  <c r="L74" i="17"/>
  <c r="M74" i="17"/>
  <c r="N74" i="17"/>
  <c r="K80" i="17"/>
  <c r="L80" i="17"/>
  <c r="M80" i="17"/>
  <c r="N80" i="17"/>
  <c r="K103" i="17"/>
  <c r="L103" i="17"/>
  <c r="M103" i="17"/>
  <c r="N103" i="17"/>
  <c r="K110" i="17"/>
  <c r="L110" i="17"/>
  <c r="M110" i="17"/>
  <c r="N110" i="17"/>
  <c r="K24" i="16"/>
  <c r="L24" i="16"/>
  <c r="M24" i="16"/>
  <c r="N24" i="16"/>
  <c r="K44" i="16"/>
  <c r="L44" i="16"/>
  <c r="M44" i="16"/>
  <c r="N44" i="16"/>
  <c r="K49" i="16"/>
  <c r="L49" i="16"/>
  <c r="M49" i="16"/>
  <c r="N49" i="16"/>
  <c r="K70" i="16"/>
  <c r="L70" i="16"/>
  <c r="M70" i="16"/>
  <c r="N70" i="16"/>
  <c r="K34" i="15"/>
  <c r="K118" i="15" s="1"/>
  <c r="L34" i="15"/>
  <c r="M34" i="15"/>
  <c r="M118" i="15" s="1"/>
  <c r="M120" i="15" s="1"/>
  <c r="N34" i="15"/>
  <c r="K79" i="15"/>
  <c r="L79" i="15"/>
  <c r="M79" i="15"/>
  <c r="N79" i="15"/>
  <c r="K86" i="15"/>
  <c r="L86" i="15"/>
  <c r="M86" i="15"/>
  <c r="N86" i="15"/>
  <c r="K108" i="15"/>
  <c r="L108" i="15"/>
  <c r="M108" i="15"/>
  <c r="N108" i="15"/>
  <c r="K116" i="15"/>
  <c r="L116" i="15"/>
  <c r="M116" i="15"/>
  <c r="N116" i="15"/>
  <c r="K22" i="14"/>
  <c r="L22" i="14"/>
  <c r="M22" i="14"/>
  <c r="N22" i="14"/>
  <c r="K48" i="14"/>
  <c r="L48" i="14"/>
  <c r="M48" i="14"/>
  <c r="N48" i="14"/>
  <c r="K53" i="14"/>
  <c r="L53" i="14"/>
  <c r="M53" i="14"/>
  <c r="N53" i="14"/>
  <c r="K62" i="14"/>
  <c r="L62" i="14"/>
  <c r="M62" i="14"/>
  <c r="N62" i="14"/>
  <c r="K68" i="14"/>
  <c r="L68" i="14"/>
  <c r="M68" i="14"/>
  <c r="N68" i="14"/>
  <c r="K28" i="13"/>
  <c r="L28" i="13"/>
  <c r="M28" i="13"/>
  <c r="N28" i="13"/>
  <c r="K34" i="13"/>
  <c r="L34" i="13"/>
  <c r="M34" i="13"/>
  <c r="N34" i="13"/>
  <c r="K71" i="13"/>
  <c r="L71" i="13"/>
  <c r="L119" i="13"/>
  <c r="L121" i="13" s="1"/>
  <c r="M71" i="13"/>
  <c r="N71" i="13"/>
  <c r="K77" i="13"/>
  <c r="L77" i="13"/>
  <c r="M77" i="13"/>
  <c r="N77" i="13"/>
  <c r="K110" i="13"/>
  <c r="L110" i="13"/>
  <c r="M110" i="13"/>
  <c r="N110" i="13"/>
  <c r="K117" i="13"/>
  <c r="L117" i="13"/>
  <c r="M117" i="13"/>
  <c r="N117" i="13"/>
  <c r="K27" i="12"/>
  <c r="L27" i="12"/>
  <c r="M27" i="12"/>
  <c r="N27" i="12"/>
  <c r="N85" i="12" s="1"/>
  <c r="K59" i="12"/>
  <c r="L59" i="12"/>
  <c r="M59" i="12"/>
  <c r="N59" i="12"/>
  <c r="N60" i="12" s="1"/>
  <c r="K65" i="12"/>
  <c r="L65" i="12"/>
  <c r="M65" i="12"/>
  <c r="N65" i="12"/>
  <c r="N66" i="12" s="1"/>
  <c r="K76" i="12"/>
  <c r="L76" i="12"/>
  <c r="M76" i="12"/>
  <c r="N76" i="12"/>
  <c r="K83" i="12"/>
  <c r="L83" i="12"/>
  <c r="M83" i="12"/>
  <c r="N83" i="12"/>
  <c r="K31" i="11"/>
  <c r="L31" i="11"/>
  <c r="M31" i="11"/>
  <c r="N31" i="11"/>
  <c r="K37" i="11"/>
  <c r="L37" i="11"/>
  <c r="M37" i="11"/>
  <c r="M124" i="11" s="1"/>
  <c r="M126" i="11" s="1"/>
  <c r="M127" i="11" s="1"/>
  <c r="N37" i="11"/>
  <c r="K83" i="11"/>
  <c r="K124" i="11" s="1"/>
  <c r="L83" i="11"/>
  <c r="M83" i="11"/>
  <c r="N83" i="11"/>
  <c r="K114" i="11"/>
  <c r="L114" i="11"/>
  <c r="M114" i="11"/>
  <c r="N114" i="11"/>
  <c r="K122" i="11"/>
  <c r="L122" i="11"/>
  <c r="M122" i="11"/>
  <c r="N122" i="11"/>
  <c r="K35" i="10"/>
  <c r="L35" i="10"/>
  <c r="M35" i="10"/>
  <c r="K123" i="10"/>
  <c r="L123" i="10"/>
  <c r="M123" i="10"/>
  <c r="N123" i="10"/>
  <c r="K131" i="10"/>
  <c r="L131" i="10"/>
  <c r="M131" i="10"/>
  <c r="N131" i="10"/>
  <c r="K35" i="9"/>
  <c r="L35" i="9"/>
  <c r="M35" i="9"/>
  <c r="N35" i="9"/>
  <c r="K41" i="9"/>
  <c r="M41" i="9"/>
  <c r="M135" i="9" s="1"/>
  <c r="M137" i="9" s="1"/>
  <c r="M138" i="9" s="1"/>
  <c r="N41" i="9"/>
  <c r="K88" i="9"/>
  <c r="L88" i="9"/>
  <c r="M88" i="9"/>
  <c r="N88" i="9"/>
  <c r="K103" i="9"/>
  <c r="L103" i="9"/>
  <c r="M103" i="9"/>
  <c r="N103" i="9"/>
  <c r="K126" i="9"/>
  <c r="L126" i="9"/>
  <c r="M126" i="9"/>
  <c r="N126" i="9"/>
  <c r="K133" i="9"/>
  <c r="L133" i="9"/>
  <c r="M133" i="9"/>
  <c r="N133" i="9"/>
  <c r="K34" i="8"/>
  <c r="L34" i="8"/>
  <c r="M34" i="8"/>
  <c r="M115" i="8" s="1"/>
  <c r="M117" i="8" s="1"/>
  <c r="M118" i="8" s="1"/>
  <c r="N34" i="8"/>
  <c r="K74" i="8"/>
  <c r="L74" i="8"/>
  <c r="M74" i="8"/>
  <c r="N74" i="8"/>
  <c r="K107" i="8"/>
  <c r="K115" i="8" s="1"/>
  <c r="K117" i="8" s="1"/>
  <c r="K118" i="8" s="1"/>
  <c r="L107" i="8"/>
  <c r="M107" i="8"/>
  <c r="N107" i="8"/>
  <c r="K113" i="8"/>
  <c r="L113" i="8"/>
  <c r="M113" i="8"/>
  <c r="N113" i="8"/>
  <c r="K34" i="7"/>
  <c r="L34" i="7"/>
  <c r="M34" i="7"/>
  <c r="N34" i="7"/>
  <c r="K40" i="7"/>
  <c r="L40" i="7"/>
  <c r="M40" i="7"/>
  <c r="N40" i="7"/>
  <c r="K75" i="7"/>
  <c r="L75" i="7"/>
  <c r="M75" i="7"/>
  <c r="N75" i="7"/>
  <c r="K110" i="7"/>
  <c r="L110" i="7"/>
  <c r="M110" i="7"/>
  <c r="K117" i="7"/>
  <c r="L117" i="7"/>
  <c r="M117" i="7"/>
  <c r="M119" i="7" s="1"/>
  <c r="N117" i="7"/>
  <c r="K22" i="6"/>
  <c r="L22" i="6"/>
  <c r="M22" i="6"/>
  <c r="N22" i="6"/>
  <c r="K64" i="6"/>
  <c r="L64" i="6"/>
  <c r="M64" i="6"/>
  <c r="N64" i="6"/>
  <c r="K79" i="6"/>
  <c r="L79" i="6"/>
  <c r="M79" i="6"/>
  <c r="N79" i="6"/>
  <c r="K108" i="6"/>
  <c r="L108" i="6"/>
  <c r="M108" i="6"/>
  <c r="K115" i="6"/>
  <c r="L115" i="6"/>
  <c r="L117" i="6"/>
  <c r="M115" i="6"/>
  <c r="N115" i="6"/>
  <c r="K112" i="17"/>
  <c r="K114" i="17" s="1"/>
  <c r="M69" i="20"/>
  <c r="K127" i="25"/>
  <c r="N119" i="27"/>
  <c r="N38" i="27" s="1"/>
  <c r="M67" i="18"/>
  <c r="M119" i="13"/>
  <c r="M121" i="13" s="1"/>
  <c r="N118" i="27"/>
  <c r="N119" i="7"/>
  <c r="N35" i="7"/>
  <c r="N87" i="27"/>
  <c r="N69" i="20"/>
  <c r="K113" i="19"/>
  <c r="K115" i="19" s="1"/>
  <c r="K119" i="7"/>
  <c r="M85" i="12"/>
  <c r="M70" i="14"/>
  <c r="N122" i="23"/>
  <c r="N30" i="23" s="1"/>
  <c r="L122" i="23"/>
  <c r="L124" i="23" s="1"/>
  <c r="L125" i="23" s="1"/>
  <c r="M113" i="19"/>
  <c r="M115" i="19" s="1"/>
  <c r="M116" i="19"/>
  <c r="I127" i="25"/>
  <c r="I122" i="23"/>
  <c r="I119" i="7"/>
  <c r="I129" i="24"/>
  <c r="N45" i="20"/>
  <c r="I69" i="20"/>
  <c r="I70" i="14"/>
  <c r="N67" i="18"/>
  <c r="N66" i="18" s="1"/>
  <c r="N111" i="7"/>
  <c r="N118" i="7"/>
  <c r="N76" i="7"/>
  <c r="N79" i="27"/>
  <c r="N32" i="27"/>
  <c r="N111" i="27"/>
  <c r="N127" i="25"/>
  <c r="N82" i="25"/>
  <c r="N119" i="25"/>
  <c r="N119" i="31"/>
  <c r="N111" i="31" s="1"/>
  <c r="K119" i="31"/>
  <c r="M119" i="31"/>
  <c r="K121" i="31"/>
  <c r="L116" i="29"/>
  <c r="K116" i="29"/>
  <c r="K118" i="29" s="1"/>
  <c r="K119" i="29" s="1"/>
  <c r="N116" i="29"/>
  <c r="N41" i="29" s="1"/>
  <c r="L118" i="29"/>
  <c r="L119" i="29" s="1"/>
  <c r="K119" i="27"/>
  <c r="K121" i="27"/>
  <c r="K122" i="27" s="1"/>
  <c r="N97" i="25"/>
  <c r="N34" i="25"/>
  <c r="N28" i="25"/>
  <c r="N126" i="25"/>
  <c r="K122" i="23"/>
  <c r="K124" i="23" s="1"/>
  <c r="K125" i="23" s="1"/>
  <c r="N36" i="23"/>
  <c r="N121" i="23"/>
  <c r="N114" i="23"/>
  <c r="N84" i="23"/>
  <c r="N69" i="23"/>
  <c r="N113" i="19"/>
  <c r="N105" i="19" s="1"/>
  <c r="N112" i="19"/>
  <c r="N76" i="19"/>
  <c r="N71" i="19"/>
  <c r="N112" i="17"/>
  <c r="N111" i="17" s="1"/>
  <c r="L112" i="17"/>
  <c r="L114" i="17" s="1"/>
  <c r="L115" i="17" s="1"/>
  <c r="N36" i="17"/>
  <c r="N75" i="17"/>
  <c r="N42" i="17"/>
  <c r="N81" i="17"/>
  <c r="N104" i="17"/>
  <c r="N124" i="11"/>
  <c r="N123" i="11"/>
  <c r="L124" i="11"/>
  <c r="N32" i="11"/>
  <c r="N90" i="11"/>
  <c r="N38" i="11"/>
  <c r="L126" i="11"/>
  <c r="L127" i="11"/>
  <c r="N35" i="8"/>
  <c r="N108" i="8"/>
  <c r="K117" i="6"/>
  <c r="K119" i="6" s="1"/>
  <c r="L119" i="6"/>
  <c r="M121" i="31"/>
  <c r="M122" i="31" s="1"/>
  <c r="N85" i="29"/>
  <c r="N79" i="29"/>
  <c r="N84" i="11"/>
  <c r="N115" i="11"/>
  <c r="K126" i="11"/>
  <c r="K127" i="11" s="1"/>
  <c r="T117" i="6"/>
  <c r="Q117" i="6"/>
  <c r="P117" i="6"/>
  <c r="O117" i="6"/>
  <c r="R118" i="15"/>
  <c r="P118" i="15"/>
  <c r="O118" i="15"/>
  <c r="P119" i="13"/>
  <c r="P119" i="31"/>
  <c r="P127" i="25"/>
  <c r="O119" i="31"/>
  <c r="O116" i="29"/>
  <c r="P119" i="27"/>
  <c r="O122" i="23"/>
  <c r="T113" i="21"/>
  <c r="Q113" i="21"/>
  <c r="N41" i="7"/>
  <c r="N83" i="7"/>
  <c r="L133" i="10"/>
  <c r="K127" i="26"/>
  <c r="L116" i="28"/>
  <c r="N116" i="28"/>
  <c r="N75" i="28" s="1"/>
  <c r="M116" i="28"/>
  <c r="N38" i="28"/>
  <c r="N32" i="28"/>
  <c r="L116" i="30"/>
  <c r="M116" i="30"/>
  <c r="K107" i="32"/>
  <c r="M107" i="32"/>
  <c r="I107" i="32"/>
  <c r="V133" i="10"/>
  <c r="T133" i="10"/>
  <c r="R133" i="10"/>
  <c r="W133" i="10"/>
  <c r="U133" i="10"/>
  <c r="S133" i="10"/>
  <c r="U135" i="9"/>
  <c r="S135" i="9"/>
  <c r="L135" i="9"/>
  <c r="L137" i="9" s="1"/>
  <c r="L138" i="9" s="1"/>
  <c r="K69" i="20"/>
  <c r="N61" i="20"/>
  <c r="N39" i="20"/>
  <c r="N68" i="20"/>
  <c r="N32" i="18"/>
  <c r="K67" i="18"/>
  <c r="N51" i="18"/>
  <c r="N60" i="18"/>
  <c r="N46" i="18"/>
  <c r="N26" i="18"/>
  <c r="L72" i="16"/>
  <c r="K72" i="16"/>
  <c r="M72" i="16"/>
  <c r="N72" i="16"/>
  <c r="N71" i="16" s="1"/>
  <c r="N31" i="16"/>
  <c r="N70" i="14"/>
  <c r="N63" i="14"/>
  <c r="L85" i="12"/>
  <c r="K85" i="12"/>
  <c r="I85" i="12"/>
  <c r="N50" i="16"/>
  <c r="N25" i="16"/>
  <c r="N63" i="16"/>
  <c r="M115" i="17"/>
  <c r="K115" i="17"/>
  <c r="N133" i="10"/>
  <c r="N42" i="10"/>
  <c r="N41" i="8"/>
  <c r="N75" i="8"/>
  <c r="N82" i="8"/>
  <c r="N124" i="10"/>
  <c r="N36" i="10"/>
  <c r="N90" i="10"/>
  <c r="N132" i="10"/>
  <c r="N105" i="10"/>
  <c r="N104" i="9"/>
  <c r="N127" i="9"/>
  <c r="N42" i="9"/>
  <c r="N89" i="9"/>
  <c r="N134" i="9"/>
  <c r="N36" i="9"/>
  <c r="K135" i="9"/>
  <c r="K137" i="9" s="1"/>
  <c r="K138" i="9" s="1"/>
  <c r="I117" i="126"/>
  <c r="N29" i="126"/>
  <c r="N80" i="126"/>
  <c r="N109" i="126"/>
  <c r="N116" i="126"/>
  <c r="N65" i="126"/>
  <c r="N23" i="126"/>
  <c r="N118" i="15"/>
  <c r="K121" i="15"/>
  <c r="N69" i="14"/>
  <c r="N49" i="14"/>
  <c r="N117" i="15"/>
  <c r="N35" i="15"/>
  <c r="N109" i="15"/>
  <c r="N87" i="15"/>
  <c r="N80" i="15"/>
  <c r="M121" i="15"/>
  <c r="N41" i="15"/>
  <c r="N127" i="26"/>
  <c r="N33" i="26"/>
  <c r="O129" i="24"/>
  <c r="N27" i="26"/>
  <c r="N119" i="26"/>
  <c r="N126" i="26"/>
  <c r="N80" i="26"/>
  <c r="N97" i="26"/>
  <c r="V119" i="31"/>
  <c r="T119" i="31"/>
  <c r="R119" i="31"/>
  <c r="W119" i="31"/>
  <c r="U119" i="31"/>
  <c r="S119" i="31"/>
  <c r="Q119" i="31"/>
  <c r="O127" i="26"/>
  <c r="P127" i="26"/>
  <c r="V113" i="21"/>
  <c r="R113" i="21"/>
  <c r="V116" i="30"/>
  <c r="U116" i="30"/>
  <c r="S116" i="30"/>
  <c r="P113" i="19"/>
  <c r="N23" i="14"/>
  <c r="N54" i="14"/>
  <c r="N29" i="14"/>
  <c r="W116" i="30"/>
  <c r="T116" i="30"/>
  <c r="R116" i="30"/>
  <c r="Q116" i="30"/>
  <c r="P116" i="30"/>
  <c r="O116" i="30"/>
  <c r="K116" i="19"/>
  <c r="N113" i="22"/>
  <c r="N83" i="22" s="1"/>
  <c r="N37" i="22"/>
  <c r="N112" i="22"/>
  <c r="N104" i="22"/>
  <c r="N78" i="22"/>
  <c r="N41" i="30" l="1"/>
  <c r="N108" i="30"/>
  <c r="N115" i="30"/>
  <c r="N34" i="12"/>
  <c r="N28" i="12"/>
  <c r="N84" i="12"/>
  <c r="N77" i="12"/>
  <c r="M122" i="13"/>
  <c r="N84" i="21"/>
  <c r="M116" i="21"/>
  <c r="N106" i="32"/>
  <c r="N99" i="32"/>
  <c r="N24" i="32"/>
  <c r="N76" i="32"/>
  <c r="N30" i="32"/>
  <c r="K120" i="6"/>
  <c r="N43" i="21"/>
  <c r="K116" i="21"/>
  <c r="N104" i="21"/>
  <c r="N37" i="21"/>
  <c r="N112" i="21"/>
  <c r="M129" i="24"/>
  <c r="M127" i="25"/>
  <c r="I115" i="8"/>
  <c r="M113" i="22"/>
  <c r="M127" i="26"/>
  <c r="M119" i="27"/>
  <c r="M121" i="27" s="1"/>
  <c r="M122" i="27" s="1"/>
  <c r="N79" i="21"/>
  <c r="N108" i="28"/>
  <c r="M119" i="29"/>
  <c r="M117" i="6"/>
  <c r="M119" i="6" s="1"/>
  <c r="M120" i="6" s="1"/>
  <c r="L119" i="7"/>
  <c r="S117" i="126"/>
  <c r="N34" i="31"/>
  <c r="N115" i="29"/>
  <c r="N35" i="29"/>
  <c r="N119" i="13"/>
  <c r="L70" i="14"/>
  <c r="L118" i="15"/>
  <c r="L120" i="15" s="1"/>
  <c r="L121" i="15" s="1"/>
  <c r="L113" i="19"/>
  <c r="L115" i="19" s="1"/>
  <c r="L116" i="19" s="1"/>
  <c r="N85" i="30"/>
  <c r="N35" i="30"/>
  <c r="N75" i="31"/>
  <c r="N64" i="32"/>
  <c r="L107" i="32"/>
  <c r="X119" i="13"/>
  <c r="T119" i="13"/>
  <c r="U119" i="7"/>
  <c r="N84" i="28"/>
  <c r="K122" i="31"/>
  <c r="N43" i="22"/>
  <c r="N45" i="16"/>
  <c r="N115" i="28"/>
  <c r="N38" i="19"/>
  <c r="N108" i="29"/>
  <c r="N32" i="19"/>
  <c r="N23" i="20"/>
  <c r="N29" i="20"/>
  <c r="U113" i="19"/>
  <c r="Q113" i="19"/>
  <c r="P117" i="126"/>
  <c r="O116" i="28"/>
  <c r="T116" i="28"/>
  <c r="P116" i="28"/>
  <c r="K119" i="13"/>
  <c r="K121" i="13" s="1"/>
  <c r="K122" i="13" s="1"/>
  <c r="K70" i="14"/>
  <c r="N129" i="24"/>
  <c r="N76" i="24" s="1"/>
  <c r="I135" i="9"/>
  <c r="I119" i="13"/>
  <c r="V117" i="6"/>
  <c r="U119" i="13"/>
  <c r="Q119" i="13"/>
  <c r="U115" i="8"/>
  <c r="Q115" i="8"/>
  <c r="R135" i="9"/>
  <c r="O124" i="11"/>
  <c r="T124" i="11"/>
  <c r="P124" i="11"/>
  <c r="U118" i="15"/>
  <c r="V112" i="17"/>
  <c r="T116" i="29"/>
  <c r="P116" i="29"/>
  <c r="Q117" i="126"/>
  <c r="U117" i="126"/>
  <c r="W69" i="20"/>
  <c r="S69" i="20"/>
  <c r="V113" i="22"/>
  <c r="R113" i="22"/>
  <c r="U129" i="24"/>
  <c r="Q129" i="24"/>
  <c r="V127" i="26"/>
  <c r="R127" i="26"/>
  <c r="O107" i="32"/>
  <c r="T107" i="32"/>
  <c r="P107" i="32"/>
  <c r="N117" i="6"/>
  <c r="W119" i="13"/>
  <c r="S119" i="13"/>
  <c r="W115" i="8"/>
  <c r="S115" i="8"/>
  <c r="V119" i="7"/>
  <c r="O117" i="126"/>
  <c r="W117" i="126"/>
  <c r="O67" i="18"/>
  <c r="T67" i="18"/>
  <c r="P67" i="18"/>
  <c r="R107" i="32"/>
  <c r="N35" i="24" l="1"/>
  <c r="N72" i="13"/>
  <c r="N29" i="13"/>
  <c r="N35" i="13"/>
  <c r="N118" i="13"/>
  <c r="L122" i="13"/>
  <c r="N111" i="13"/>
  <c r="N128" i="24"/>
  <c r="N29" i="24"/>
  <c r="N91" i="24"/>
  <c r="N121" i="24"/>
  <c r="N65" i="6"/>
  <c r="N29" i="6"/>
  <c r="N109" i="6"/>
  <c r="N80" i="6"/>
  <c r="N116" i="6"/>
  <c r="N23" i="6"/>
  <c r="L120" i="6"/>
  <c r="N78" i="13"/>
</calcChain>
</file>

<file path=xl/sharedStrings.xml><?xml version="1.0" encoding="utf-8"?>
<sst xmlns="http://schemas.openxmlformats.org/spreadsheetml/2006/main" count="3397" uniqueCount="362">
  <si>
    <t>Краевое государственное бюджетное общеобразовательное  учреждение</t>
  </si>
  <si>
    <t>для детей-сирот и детей, оставшихся без попечения родителей</t>
  </si>
  <si>
    <t>Детский дом № 32</t>
  </si>
  <si>
    <t>Хлеб пшеничный</t>
  </si>
  <si>
    <t>Мука пшеничная</t>
  </si>
  <si>
    <t>Картофель</t>
  </si>
  <si>
    <t>Творог</t>
  </si>
  <si>
    <t>Сметана</t>
  </si>
  <si>
    <t>Яйца</t>
  </si>
  <si>
    <t>Масло сливочное</t>
  </si>
  <si>
    <t>Масло растительное</t>
  </si>
  <si>
    <t>Чай черный</t>
  </si>
  <si>
    <t>Пищевые вещества</t>
  </si>
  <si>
    <t>Энерг. ценность (ккал)</t>
  </si>
  <si>
    <t>Белки</t>
  </si>
  <si>
    <t>Жиры</t>
  </si>
  <si>
    <t>Углеводы</t>
  </si>
  <si>
    <t>Хлеб ржано-пшеничный йодированный</t>
  </si>
  <si>
    <t>1 день/понедельник/</t>
  </si>
  <si>
    <t xml:space="preserve">Сборник технологических нормативов, рецептур блюд и кулинарных изделий для </t>
  </si>
  <si>
    <t>школьных образовательных учреждений, школ интернатов, детских домов и детских</t>
  </si>
  <si>
    <t>оздоровительных учреждений. Г Пермь, 2000г.</t>
  </si>
  <si>
    <t xml:space="preserve">Сборник рецептур на продукцию для обучающихся во всех образовательных </t>
  </si>
  <si>
    <t>учреждениях . Москва. Дели принт. 2011г. / Под ред. Могильного М.П., Тутельян В.А.</t>
  </si>
  <si>
    <t>№ ТК</t>
  </si>
  <si>
    <t>Наименование блюда</t>
  </si>
  <si>
    <t>Выход блюд</t>
  </si>
  <si>
    <t>Масса брутта</t>
  </si>
  <si>
    <t>Масса нетто</t>
  </si>
  <si>
    <t>Завтрак (7:30)</t>
  </si>
  <si>
    <t>Каша молочная "Дружба"</t>
  </si>
  <si>
    <t>Крупа рисовая</t>
  </si>
  <si>
    <t>Крупа пшенная</t>
  </si>
  <si>
    <t>Молоко</t>
  </si>
  <si>
    <t xml:space="preserve">Вода </t>
  </si>
  <si>
    <t>Сахар</t>
  </si>
  <si>
    <t xml:space="preserve">Масло сливочное </t>
  </si>
  <si>
    <t>Сыр</t>
  </si>
  <si>
    <t>Хлеб пшеничный йодированный</t>
  </si>
  <si>
    <t>Кофейный напиток с молоком</t>
  </si>
  <si>
    <t xml:space="preserve">Кофейный напиток   </t>
  </si>
  <si>
    <t>Вода</t>
  </si>
  <si>
    <t>Итого за прием пищи:</t>
  </si>
  <si>
    <t>2-й Завтрак (10:00)</t>
  </si>
  <si>
    <t>Свежие фрукты</t>
  </si>
  <si>
    <t>Обед (13-00)</t>
  </si>
  <si>
    <t>Салат из свеклы</t>
  </si>
  <si>
    <t>Свекла</t>
  </si>
  <si>
    <t>Зеленый горошек</t>
  </si>
  <si>
    <t>Лук репчатый</t>
  </si>
  <si>
    <t>Яблоко</t>
  </si>
  <si>
    <t xml:space="preserve"> </t>
  </si>
  <si>
    <t>Мясо говядина</t>
  </si>
  <si>
    <t>Морковь</t>
  </si>
  <si>
    <t>Горох</t>
  </si>
  <si>
    <t>Картофель запеченый из отварного</t>
  </si>
  <si>
    <t>Хлеб ржаной  йодированный</t>
  </si>
  <si>
    <t>Смесь сухофруктов</t>
  </si>
  <si>
    <t>Аскорбиновая кислота</t>
  </si>
  <si>
    <t>Полдник (16:00)</t>
  </si>
  <si>
    <t>Сок фруктовый</t>
  </si>
  <si>
    <t>Печенье</t>
  </si>
  <si>
    <t>Капуста белокочанная</t>
  </si>
  <si>
    <t>Кабачки</t>
  </si>
  <si>
    <t>Мука</t>
  </si>
  <si>
    <t xml:space="preserve">Свежий огурец </t>
  </si>
  <si>
    <t xml:space="preserve">Огурец свежий </t>
  </si>
  <si>
    <t>Яйца вареные</t>
  </si>
  <si>
    <t>Чай с молоком</t>
  </si>
  <si>
    <t>Сахар-песок</t>
  </si>
  <si>
    <t>Соль йодированная на день</t>
  </si>
  <si>
    <t>II Ужин (20:00)</t>
  </si>
  <si>
    <t>Кефир</t>
  </si>
  <si>
    <t>Итого за день</t>
  </si>
  <si>
    <t>Ужин (18:00)</t>
  </si>
  <si>
    <t>2 день /вторник/</t>
  </si>
  <si>
    <t xml:space="preserve">Запеканка творожная </t>
  </si>
  <si>
    <t>Крупа манная</t>
  </si>
  <si>
    <t>Какао с молоком</t>
  </si>
  <si>
    <t>Какао</t>
  </si>
  <si>
    <t>Груша</t>
  </si>
  <si>
    <t xml:space="preserve">Салат из свежих овощей на растительном масле </t>
  </si>
  <si>
    <t>Огурцы свежие</t>
  </si>
  <si>
    <t>Перец сладкий</t>
  </si>
  <si>
    <t xml:space="preserve">Помидоры свежие </t>
  </si>
  <si>
    <t>Борщ со свежей капустой</t>
  </si>
  <si>
    <t>Рыба, тушеная в томате с овощами</t>
  </si>
  <si>
    <t>Томатная паста</t>
  </si>
  <si>
    <t>Напиток из шиповника</t>
  </si>
  <si>
    <t>Шиповник сушеный</t>
  </si>
  <si>
    <t xml:space="preserve">Вафли </t>
  </si>
  <si>
    <t>Салат из квашеной капусты</t>
  </si>
  <si>
    <t>Капуста квашеная</t>
  </si>
  <si>
    <t>Чай с лимоном сахаром</t>
  </si>
  <si>
    <t>Лимон</t>
  </si>
  <si>
    <t>3 день /среда/</t>
  </si>
  <si>
    <t>Огурец соленый</t>
  </si>
  <si>
    <t>Говядина</t>
  </si>
  <si>
    <t>Лук</t>
  </si>
  <si>
    <t>Крупа перловая</t>
  </si>
  <si>
    <t>Курица I категории потрошенная</t>
  </si>
  <si>
    <t>Компот из смеси сухофруктов</t>
  </si>
  <si>
    <t>Масса теста</t>
  </si>
  <si>
    <t>Масса готовых блинов</t>
  </si>
  <si>
    <t>Мед</t>
  </si>
  <si>
    <t>Масса отварного протертого картофеля</t>
  </si>
  <si>
    <t>Сухари</t>
  </si>
  <si>
    <t>Масса полуфабриката</t>
  </si>
  <si>
    <t>Масса запеченного блюда</t>
  </si>
  <si>
    <t>Помидор св + огурец свежий</t>
  </si>
  <si>
    <t>Помидор свежий</t>
  </si>
  <si>
    <t>Огурец свежий</t>
  </si>
  <si>
    <t>Чай с сахаром</t>
  </si>
  <si>
    <t>4 день /четверг/</t>
  </si>
  <si>
    <t>Крупа "Геркулес"</t>
  </si>
  <si>
    <t>Киви</t>
  </si>
  <si>
    <t>Салат витаминный</t>
  </si>
  <si>
    <t>Яблоко свежее</t>
  </si>
  <si>
    <t>Лимон (сок)</t>
  </si>
  <si>
    <t>Суп картофельный с  мясными фрикадельками из говядины</t>
  </si>
  <si>
    <t>Фрикадельки:</t>
  </si>
  <si>
    <t>Выход</t>
  </si>
  <si>
    <t>Дрожжи</t>
  </si>
  <si>
    <t>Фарш</t>
  </si>
  <si>
    <t>Салат из свеклы с огурцом соленым</t>
  </si>
  <si>
    <t>5 день /пятница/</t>
  </si>
  <si>
    <t>Бананы</t>
  </si>
  <si>
    <t>Фасоль</t>
  </si>
  <si>
    <t>Печень говяжья</t>
  </si>
  <si>
    <t>Масса каши</t>
  </si>
  <si>
    <t>Курица отварная</t>
  </si>
  <si>
    <t>Салат из соленых огурцов с луком</t>
  </si>
  <si>
    <t>6 день /суббота/</t>
  </si>
  <si>
    <t>Молоко сгущенное</t>
  </si>
  <si>
    <t>Виноград</t>
  </si>
  <si>
    <t>Макаронные изделия</t>
  </si>
  <si>
    <t xml:space="preserve">Картофель </t>
  </si>
  <si>
    <t>7 день /воскресенье/</t>
  </si>
  <si>
    <t>Персики</t>
  </si>
  <si>
    <t>Салат "Весна"</t>
  </si>
  <si>
    <t>Лоба</t>
  </si>
  <si>
    <t>Суп с рыбными консервами</t>
  </si>
  <si>
    <t>Консервы рыбные</t>
  </si>
  <si>
    <t>Чеснок</t>
  </si>
  <si>
    <t>8 день /понедельник/</t>
  </si>
  <si>
    <t>Каша пшенная  молочная</t>
  </si>
  <si>
    <t>Салат "Здоровье"</t>
  </si>
  <si>
    <t>Щи  со сметаной</t>
  </si>
  <si>
    <t>Капуста свежая</t>
  </si>
  <si>
    <t>Масса жареной рыбы</t>
  </si>
  <si>
    <t>9 день /вторник/</t>
  </si>
  <si>
    <t>Бефстроганов в томатном соусе</t>
  </si>
  <si>
    <t>Каша гречневая с маслом</t>
  </si>
  <si>
    <t>Крупа гречневая</t>
  </si>
  <si>
    <t>Зефир</t>
  </si>
  <si>
    <t>10 день  /среда/</t>
  </si>
  <si>
    <t>Суп молочный с макаронными изделиями</t>
  </si>
  <si>
    <t>Биточки мясные</t>
  </si>
  <si>
    <t>Масса готовых изделий</t>
  </si>
  <si>
    <t>Рис</t>
  </si>
  <si>
    <t>Помидоры</t>
  </si>
  <si>
    <t xml:space="preserve">Масло растительное </t>
  </si>
  <si>
    <t>11 день /четверг/</t>
  </si>
  <si>
    <t>Сельдь слабосоленая</t>
  </si>
  <si>
    <t>Клецки:</t>
  </si>
  <si>
    <t>Мясо духовое</t>
  </si>
  <si>
    <t xml:space="preserve">Капуста белокочанная </t>
  </si>
  <si>
    <t>12 день /пятница/</t>
  </si>
  <si>
    <t xml:space="preserve">Каша манная молочная </t>
  </si>
  <si>
    <t>Салат из свежих овощей</t>
  </si>
  <si>
    <t>Бифштекс рубленный</t>
  </si>
  <si>
    <t>Пюре картофельное с морковью</t>
  </si>
  <si>
    <t>Печенье крекер</t>
  </si>
  <si>
    <t>Икра  баклажанная</t>
  </si>
  <si>
    <t>Баклажаны свежие</t>
  </si>
  <si>
    <t>13  день /суббота/</t>
  </si>
  <si>
    <t>Мандарин</t>
  </si>
  <si>
    <t xml:space="preserve">Салат из сырых овощей </t>
  </si>
  <si>
    <t>Томат-паста</t>
  </si>
  <si>
    <t>Пряник</t>
  </si>
  <si>
    <t>Рыба с картофелем по-русски</t>
  </si>
  <si>
    <t>14 день /воскресенье/</t>
  </si>
  <si>
    <t>Суп лапша с курицей</t>
  </si>
  <si>
    <t>Мандарины</t>
  </si>
  <si>
    <t>Каша овсяная из "Геркулеса"</t>
  </si>
  <si>
    <t>Суп крестьянский со сметаной</t>
  </si>
  <si>
    <t>Оладьи из печени</t>
  </si>
  <si>
    <t>Мясо свинина</t>
  </si>
  <si>
    <t>Томатное пюре</t>
  </si>
  <si>
    <t xml:space="preserve">Хлеб пшеничный </t>
  </si>
  <si>
    <t xml:space="preserve">Овощи  припущенные   </t>
  </si>
  <si>
    <t>Свежий помидор</t>
  </si>
  <si>
    <t>Помидор</t>
  </si>
  <si>
    <t>Рагу из курицы</t>
  </si>
  <si>
    <t>Рагу из овощей</t>
  </si>
  <si>
    <t>Краевое государственное бюджетное  учреждение</t>
  </si>
  <si>
    <t>Краевое государственное бюджетное   учреждение</t>
  </si>
  <si>
    <t>Суп картофельный с бобовыми</t>
  </si>
  <si>
    <t>Колбасные изделия, запеченные в тесте</t>
  </si>
  <si>
    <t>Сосиски</t>
  </si>
  <si>
    <t>Мука пшеничная в/с</t>
  </si>
  <si>
    <t>Яйца для смазки</t>
  </si>
  <si>
    <t>1/13шт</t>
  </si>
  <si>
    <t>2-й Завтрак (10:40)</t>
  </si>
  <si>
    <t xml:space="preserve">Чай с лимоном </t>
  </si>
  <si>
    <t>Рассольник  со сметаной</t>
  </si>
  <si>
    <t>Петрушка</t>
  </si>
  <si>
    <t>Хлеб пшеничный   йодированный</t>
  </si>
  <si>
    <t xml:space="preserve">Наименование сборника рецептур: </t>
  </si>
  <si>
    <t>Салат из свеклы с чесноком</t>
  </si>
  <si>
    <t>Каша из смеси круп</t>
  </si>
  <si>
    <t>Пшено</t>
  </si>
  <si>
    <t>Голубцы ленивые</t>
  </si>
  <si>
    <t>Картофель отварной</t>
  </si>
  <si>
    <t>Запеканка рисовая с творогом</t>
  </si>
  <si>
    <t>Ванилин</t>
  </si>
  <si>
    <t>Сухари пшеничные</t>
  </si>
  <si>
    <t>Суп картофельный с крупой</t>
  </si>
  <si>
    <t>Ряженка</t>
  </si>
  <si>
    <t>Варенец</t>
  </si>
  <si>
    <t>Йогурт</t>
  </si>
  <si>
    <t>Суп  с клецками с курицей</t>
  </si>
  <si>
    <t>Сельдь с луком</t>
  </si>
  <si>
    <t>Масса протертого картофеля</t>
  </si>
  <si>
    <t>Масса протертой моркови</t>
  </si>
  <si>
    <t>Курица потрошенная</t>
  </si>
  <si>
    <t>Вода для риса</t>
  </si>
  <si>
    <t xml:space="preserve">Плов рисовый </t>
  </si>
  <si>
    <t>Омлет с колбасой или сосисками</t>
  </si>
  <si>
    <t>Колбаса вареная или сосиски</t>
  </si>
  <si>
    <t>Масса омлетной массы</t>
  </si>
  <si>
    <t>Масса готовой колбасы или сосисок</t>
  </si>
  <si>
    <t>Масса жареного омлета</t>
  </si>
  <si>
    <t>Помидор соленый</t>
  </si>
  <si>
    <t>Суп лапша домашняя с курицей</t>
  </si>
  <si>
    <t xml:space="preserve">Каша гречневая молочная </t>
  </si>
  <si>
    <t xml:space="preserve">Крупа гречневая </t>
  </si>
  <si>
    <t xml:space="preserve">Сложный гарнир (картофельное пюре) </t>
  </si>
  <si>
    <t xml:space="preserve"> Капуста тушеная</t>
  </si>
  <si>
    <t>Плов из отварной птицы</t>
  </si>
  <si>
    <t>Биточки рыбные</t>
  </si>
  <si>
    <t>Котлета мясная</t>
  </si>
  <si>
    <t>Салат из квашеной капусты и огурца соленого</t>
  </si>
  <si>
    <t xml:space="preserve">Макаронные изделия отварные </t>
  </si>
  <si>
    <t>Макаронные изделия отварные</t>
  </si>
  <si>
    <t xml:space="preserve">Конфеты </t>
  </si>
  <si>
    <t>Конфеты</t>
  </si>
  <si>
    <t>Салат с кукурузой</t>
  </si>
  <si>
    <t>Кукуруза сахарная консервированная</t>
  </si>
  <si>
    <t>Каша гречневая рассыпчатая  с луком</t>
  </si>
  <si>
    <t>Пельмени мясные отварные</t>
  </si>
  <si>
    <t>Пельмени промышленного производства замороженные  ( весовые)</t>
  </si>
  <si>
    <t>Масса  отварных пельменей</t>
  </si>
  <si>
    <t>Макаронник</t>
  </si>
  <si>
    <t>Макароны</t>
  </si>
  <si>
    <t>Крендель сахарный</t>
  </si>
  <si>
    <t>Сахар-песок для посыпки</t>
  </si>
  <si>
    <t>Масло растительное для смазки листов</t>
  </si>
  <si>
    <t>Яйца для смазки  кренделя</t>
  </si>
  <si>
    <t>Суп с крупой и томатом</t>
  </si>
  <si>
    <t>Краевое государственное бюджетное учреждение" Организация,   осуществляющая обучение, для детей-сирот и детей, оставщихся без попечения родителей                    "Детский дом №32"</t>
  </si>
  <si>
    <t>Краевое государственное бюджетное учреждение" Организация,   осуществляющая обучение, для детей-сирот и детей, оставщихся без попечения родителей                                                               "Детский дом №32"</t>
  </si>
  <si>
    <t>Краевое государственное бюджетное учреждение" Организация,   осуществляющая обучение, для детей-сирот и детей, оставщихся без попечения родителей                                                       "Детский дом №32"</t>
  </si>
  <si>
    <t>Картофель жареный</t>
  </si>
  <si>
    <t>Картофель отварной с луком</t>
  </si>
  <si>
    <t>Масса вареного картофеля</t>
  </si>
  <si>
    <t>Масса пассерованного лука</t>
  </si>
  <si>
    <t>Мясо  говядина</t>
  </si>
  <si>
    <t>Горох овощной отварной</t>
  </si>
  <si>
    <t>или сушеный</t>
  </si>
  <si>
    <t>или консервированный</t>
  </si>
  <si>
    <t>Горошек зеленый быстрозамороженный</t>
  </si>
  <si>
    <t>Масса отварного горошка</t>
  </si>
  <si>
    <t>Макароны отварные с овощами</t>
  </si>
  <si>
    <t>Плов из отварной говядины</t>
  </si>
  <si>
    <t>Рыба жареная</t>
  </si>
  <si>
    <t>Тефтели из говядины с рисом</t>
  </si>
  <si>
    <t>Масса готового рассыпчатого риса</t>
  </si>
  <si>
    <t>Масса готовых тефтелей</t>
  </si>
  <si>
    <t>Соус</t>
  </si>
  <si>
    <t>Курица в соусе с томатом</t>
  </si>
  <si>
    <t>Томат -  пюре</t>
  </si>
  <si>
    <t>Курица тушеная, в соусе с овощами</t>
  </si>
  <si>
    <t xml:space="preserve">Курица  </t>
  </si>
  <si>
    <t>Горошек зелёный консервированный</t>
  </si>
  <si>
    <t>Томат - пюре</t>
  </si>
  <si>
    <t>Колбаса вареная</t>
  </si>
  <si>
    <t>Яйцо</t>
  </si>
  <si>
    <t>Гуляш из говядины</t>
  </si>
  <si>
    <t>Макароны отварные с сыром</t>
  </si>
  <si>
    <t xml:space="preserve">Суп картофельный </t>
  </si>
  <si>
    <t>Геркулес</t>
  </si>
  <si>
    <t>Апельсин</t>
  </si>
  <si>
    <t>Персик</t>
  </si>
  <si>
    <t>Банан</t>
  </si>
  <si>
    <t>Филе минтая</t>
  </si>
  <si>
    <t xml:space="preserve">Сельдь рубленая </t>
  </si>
  <si>
    <t>Возрастная категория 7-11 лет</t>
  </si>
  <si>
    <t>Возрастная категория 12-18 лет</t>
  </si>
  <si>
    <t>Батон нарезной</t>
  </si>
  <si>
    <t xml:space="preserve">Рыба свежая </t>
  </si>
  <si>
    <t>Рыба свежая</t>
  </si>
  <si>
    <t xml:space="preserve">Рыба жареная </t>
  </si>
  <si>
    <t xml:space="preserve">Соотношение Б:Ж:У при </t>
  </si>
  <si>
    <t>сгорании 4:9:4</t>
  </si>
  <si>
    <t xml:space="preserve">Содержание Б:Ж:У в % от </t>
  </si>
  <si>
    <t>калорийности</t>
  </si>
  <si>
    <t>Булочка</t>
  </si>
  <si>
    <t>Булочка школьная</t>
  </si>
  <si>
    <t>Овощи натуральные свежие</t>
  </si>
  <si>
    <t>Огурец свежие</t>
  </si>
  <si>
    <t>Вареники (полуфабрикат )     промышленного производства замороженные</t>
  </si>
  <si>
    <t>Вареники с картофелем с маслом</t>
  </si>
  <si>
    <t>Сосиска</t>
  </si>
  <si>
    <t>Жаркое по-домашнему</t>
  </si>
  <si>
    <t>Говядина или свинина</t>
  </si>
  <si>
    <t>Масса тушеного мяса</t>
  </si>
  <si>
    <t>Масса соуса и овощей</t>
  </si>
  <si>
    <t>Маса тушеного мяса</t>
  </si>
  <si>
    <t>Масса соуса</t>
  </si>
  <si>
    <t>Снежок</t>
  </si>
  <si>
    <t>Борщ со сметаной</t>
  </si>
  <si>
    <t>Вафли</t>
  </si>
  <si>
    <t>Иогурт</t>
  </si>
  <si>
    <t xml:space="preserve">Печенье  </t>
  </si>
  <si>
    <t>Пельмени</t>
  </si>
  <si>
    <t>Рис отварной</t>
  </si>
  <si>
    <t xml:space="preserve">Винегрет </t>
  </si>
  <si>
    <t>Салат из лобы</t>
  </si>
  <si>
    <t>Мармелад</t>
  </si>
  <si>
    <t>Картофельная запеканка с мясом</t>
  </si>
  <si>
    <t>К</t>
  </si>
  <si>
    <t>СА</t>
  </si>
  <si>
    <t>Mg</t>
  </si>
  <si>
    <t>P</t>
  </si>
  <si>
    <t>Fe</t>
  </si>
  <si>
    <t>Минеральные вещества и витамины</t>
  </si>
  <si>
    <t>А</t>
  </si>
  <si>
    <t>С</t>
  </si>
  <si>
    <t>В1</t>
  </si>
  <si>
    <t>В2</t>
  </si>
  <si>
    <t>0,09</t>
  </si>
  <si>
    <t>0,06</t>
  </si>
  <si>
    <t>0,5</t>
  </si>
  <si>
    <t>0,04</t>
  </si>
  <si>
    <t>0,02</t>
  </si>
  <si>
    <t>2,3</t>
  </si>
  <si>
    <t>Мg</t>
  </si>
  <si>
    <t>Р</t>
  </si>
  <si>
    <t>2,2</t>
  </si>
  <si>
    <t>0,03</t>
  </si>
  <si>
    <t>Печень говяжья по-строгановски с соусом</t>
  </si>
  <si>
    <t>70/50</t>
  </si>
  <si>
    <t>2,4</t>
  </si>
  <si>
    <t>2,5</t>
  </si>
  <si>
    <t>Суп молочный рисовый</t>
  </si>
  <si>
    <t>Свекольник со сметаной</t>
  </si>
  <si>
    <t>Картофельное пюре</t>
  </si>
  <si>
    <t>Салат из свежих помидоров</t>
  </si>
  <si>
    <t>Котлеты рыбные любительские</t>
  </si>
  <si>
    <t>Запеканка творожная</t>
  </si>
  <si>
    <t>Рыба запеченная в омлете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</si>
</sst>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d/m;@"/>
  </numFmts>
  <fonts count="21" x14ac:knownFonts="1"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20" fillId="0" borderId="0"/>
    <xf numFmtId="9" fontId="15" fillId="0" borderId="0" applyFill="0" applyBorder="0" applyAlignment="0" applyProtection="0"/>
  </cellStyleXfs>
  <cellXfs count="555"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9" fontId="3" fillId="0" borderId="5" xfId="2" applyFont="1" applyFill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0" fillId="0" borderId="1" xfId="0" applyBorder="1" applyAlignment="1"/>
    <xf numFmtId="0" fontId="4" fillId="0" borderId="0" xfId="0" applyFont="1" applyFill="1" applyBorder="1" applyAlignment="1">
      <alignment wrapText="1"/>
    </xf>
    <xf numFmtId="0" fontId="8" fillId="0" borderId="3" xfId="0" applyFont="1" applyBorder="1" applyAlignment="1"/>
    <xf numFmtId="0" fontId="8" fillId="0" borderId="5" xfId="0" applyFont="1" applyBorder="1" applyAlignment="1"/>
    <xf numFmtId="0" fontId="3" fillId="0" borderId="3" xfId="0" applyFont="1" applyBorder="1" applyAlignment="1">
      <alignment horizontal="center"/>
    </xf>
    <xf numFmtId="9" fontId="3" fillId="0" borderId="1" xfId="2" applyFont="1" applyFill="1" applyBorder="1" applyAlignment="1" applyProtection="1">
      <alignment horizontal="center"/>
    </xf>
    <xf numFmtId="0" fontId="4" fillId="0" borderId="0" xfId="0" applyFont="1" applyFill="1" applyBorder="1"/>
    <xf numFmtId="0" fontId="10" fillId="0" borderId="1" xfId="0" applyFont="1" applyBorder="1"/>
    <xf numFmtId="49" fontId="0" fillId="0" borderId="0" xfId="0" applyNumberForma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0" xfId="2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9" fontId="3" fillId="0" borderId="0" xfId="2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9" fontId="0" fillId="0" borderId="0" xfId="2" applyFont="1" applyFill="1" applyBorder="1" applyAlignment="1" applyProtection="1">
      <alignment horizontal="center"/>
    </xf>
    <xf numFmtId="0" fontId="10" fillId="0" borderId="0" xfId="0" applyFont="1" applyBorder="1"/>
    <xf numFmtId="0" fontId="12" fillId="0" borderId="0" xfId="0" applyFont="1" applyFill="1" applyBorder="1" applyAlignment="1">
      <alignment horizontal="center"/>
    </xf>
    <xf numFmtId="9" fontId="3" fillId="0" borderId="0" xfId="2" applyFont="1" applyFill="1" applyBorder="1" applyAlignment="1" applyProtection="1"/>
    <xf numFmtId="9" fontId="0" fillId="0" borderId="0" xfId="2" applyFont="1" applyFill="1" applyBorder="1" applyAlignment="1" applyProtection="1"/>
    <xf numFmtId="9" fontId="0" fillId="0" borderId="0" xfId="2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/>
    <xf numFmtId="0" fontId="0" fillId="0" borderId="3" xfId="0" applyBorder="1" applyAlignment="1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3" xfId="0" applyFont="1" applyBorder="1" applyAlignment="1"/>
    <xf numFmtId="0" fontId="2" fillId="0" borderId="5" xfId="0" applyFont="1" applyBorder="1" applyAlignment="1"/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/>
    <xf numFmtId="0" fontId="14" fillId="0" borderId="0" xfId="0" applyFont="1"/>
    <xf numFmtId="0" fontId="3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3" fillId="0" borderId="7" xfId="2" applyFont="1" applyFill="1" applyBorder="1" applyAlignment="1" applyProtection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/>
    <xf numFmtId="0" fontId="0" fillId="0" borderId="3" xfId="0" applyFont="1" applyBorder="1" applyAlignment="1"/>
    <xf numFmtId="0" fontId="0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9" fontId="3" fillId="0" borderId="0" xfId="2" applyFont="1" applyFill="1" applyBorder="1" applyAlignment="1" applyProtection="1">
      <alignment vertical="center"/>
    </xf>
    <xf numFmtId="0" fontId="0" fillId="0" borderId="8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Border="1"/>
    <xf numFmtId="0" fontId="0" fillId="0" borderId="6" xfId="0" applyBorder="1" applyAlignment="1">
      <alignment horizontal="left"/>
    </xf>
    <xf numFmtId="0" fontId="0" fillId="0" borderId="0" xfId="0" applyFont="1"/>
    <xf numFmtId="0" fontId="0" fillId="0" borderId="7" xfId="0" applyBorder="1" applyAlignment="1">
      <alignment horizontal="center" vertical="center"/>
    </xf>
    <xf numFmtId="0" fontId="0" fillId="0" borderId="10" xfId="0" applyBorder="1"/>
    <xf numFmtId="0" fontId="3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ill="1" applyBorder="1"/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9" fontId="3" fillId="0" borderId="0" xfId="2" applyFont="1" applyBorder="1"/>
    <xf numFmtId="0" fontId="10" fillId="0" borderId="0" xfId="0" applyFont="1" applyBorder="1" applyAlignment="1">
      <alignment vertical="center"/>
    </xf>
    <xf numFmtId="0" fontId="5" fillId="0" borderId="0" xfId="0" applyFont="1"/>
    <xf numFmtId="0" fontId="8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4" xfId="0" applyFont="1" applyBorder="1" applyAlignme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9" fontId="3" fillId="0" borderId="4" xfId="2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75" fontId="5" fillId="0" borderId="7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9" fontId="3" fillId="0" borderId="13" xfId="2" applyFont="1" applyFill="1" applyBorder="1" applyAlignment="1" applyProtection="1">
      <alignment vertical="center"/>
    </xf>
    <xf numFmtId="49" fontId="16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5" fillId="0" borderId="0" xfId="0" applyFont="1" applyBorder="1" applyAlignment="1"/>
    <xf numFmtId="49" fontId="5" fillId="0" borderId="7" xfId="0" applyNumberFormat="1" applyFont="1" applyBorder="1" applyAlignment="1">
      <alignment horizontal="center" vertical="center"/>
    </xf>
    <xf numFmtId="9" fontId="3" fillId="0" borderId="3" xfId="2" applyFont="1" applyFill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/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3" xfId="0" applyFont="1" applyFill="1" applyBorder="1" applyAlignment="1">
      <alignment horizontal="center"/>
    </xf>
    <xf numFmtId="0" fontId="10" fillId="0" borderId="3" xfId="0" applyFont="1" applyBorder="1"/>
    <xf numFmtId="0" fontId="16" fillId="0" borderId="7" xfId="0" applyFont="1" applyBorder="1" applyAlignment="1">
      <alignment horizontal="center"/>
    </xf>
    <xf numFmtId="0" fontId="16" fillId="0" borderId="7" xfId="0" applyFont="1" applyBorder="1"/>
    <xf numFmtId="0" fontId="18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9" fontId="3" fillId="0" borderId="4" xfId="2" applyFont="1" applyBorder="1" applyAlignment="1">
      <alignment horizontal="center"/>
    </xf>
    <xf numFmtId="9" fontId="3" fillId="0" borderId="7" xfId="2" applyFont="1" applyFill="1" applyBorder="1" applyAlignment="1" applyProtection="1">
      <alignment horizontal="center"/>
    </xf>
    <xf numFmtId="9" fontId="16" fillId="0" borderId="7" xfId="2" applyFont="1" applyBorder="1" applyAlignment="1">
      <alignment horizontal="center" vertical="center"/>
    </xf>
    <xf numFmtId="9" fontId="16" fillId="0" borderId="7" xfId="2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9" fontId="10" fillId="0" borderId="0" xfId="2" applyFont="1" applyBorder="1"/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0" fillId="0" borderId="5" xfId="0" applyBorder="1"/>
    <xf numFmtId="0" fontId="16" fillId="0" borderId="7" xfId="0" applyFont="1" applyBorder="1" applyAlignment="1">
      <alignment horizontal="center" wrapText="1"/>
    </xf>
    <xf numFmtId="9" fontId="16" fillId="0" borderId="7" xfId="2" applyFont="1" applyFill="1" applyBorder="1" applyAlignment="1" applyProtection="1">
      <alignment horizontal="center"/>
    </xf>
    <xf numFmtId="0" fontId="16" fillId="0" borderId="7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9" fontId="5" fillId="0" borderId="7" xfId="2" applyFont="1" applyFill="1" applyBorder="1" applyAlignment="1" applyProtection="1">
      <alignment vertical="center"/>
    </xf>
    <xf numFmtId="0" fontId="16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6" fillId="0" borderId="0" xfId="0" applyFont="1"/>
    <xf numFmtId="9" fontId="5" fillId="0" borderId="0" xfId="2" applyFont="1" applyFill="1" applyBorder="1" applyAlignment="1" applyProtection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0" fontId="3" fillId="0" borderId="20" xfId="0" applyFont="1" applyFill="1" applyBorder="1" applyAlignment="1">
      <alignment horizontal="center"/>
    </xf>
    <xf numFmtId="0" fontId="3" fillId="0" borderId="7" xfId="0" applyFont="1" applyBorder="1"/>
    <xf numFmtId="0" fontId="3" fillId="0" borderId="7" xfId="0" applyFont="1" applyFill="1" applyBorder="1" applyAlignment="1">
      <alignment horizontal="center"/>
    </xf>
    <xf numFmtId="0" fontId="0" fillId="0" borderId="21" xfId="0" applyBorder="1"/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/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4" fillId="0" borderId="7" xfId="0" applyFont="1" applyBorder="1"/>
    <xf numFmtId="0" fontId="4" fillId="0" borderId="7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wrapText="1"/>
    </xf>
    <xf numFmtId="0" fontId="10" fillId="0" borderId="7" xfId="0" applyFont="1" applyBorder="1" applyAlignment="1">
      <alignment horizontal="center"/>
    </xf>
    <xf numFmtId="0" fontId="5" fillId="0" borderId="1" xfId="0" applyFont="1" applyBorder="1" applyAlignment="1"/>
    <xf numFmtId="0" fontId="16" fillId="0" borderId="5" xfId="0" applyFont="1" applyBorder="1" applyAlignment="1"/>
    <xf numFmtId="0" fontId="16" fillId="0" borderId="1" xfId="0" applyFont="1" applyBorder="1" applyAlignment="1"/>
    <xf numFmtId="0" fontId="16" fillId="0" borderId="3" xfId="0" applyFont="1" applyBorder="1" applyAlignment="1"/>
    <xf numFmtId="0" fontId="5" fillId="0" borderId="18" xfId="0" applyFont="1" applyBorder="1" applyAlignment="1">
      <alignment horizontal="center" vertical="center"/>
    </xf>
    <xf numFmtId="175" fontId="5" fillId="0" borderId="17" xfId="0" applyNumberFormat="1" applyFont="1" applyBorder="1" applyAlignment="1">
      <alignment horizontal="center" vertical="center"/>
    </xf>
    <xf numFmtId="0" fontId="3" fillId="0" borderId="7" xfId="0" applyFont="1" applyBorder="1" applyAlignment="1"/>
    <xf numFmtId="0" fontId="0" fillId="0" borderId="13" xfId="0" applyBorder="1"/>
    <xf numFmtId="0" fontId="0" fillId="0" borderId="14" xfId="0" applyBorder="1"/>
    <xf numFmtId="0" fontId="4" fillId="0" borderId="14" xfId="0" applyFont="1" applyFill="1" applyBorder="1"/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14" xfId="0" applyFont="1" applyBorder="1"/>
    <xf numFmtId="0" fontId="3" fillId="0" borderId="7" xfId="0" applyFont="1" applyFill="1" applyBorder="1" applyAlignment="1">
      <alignment horizontal="center" vertical="center"/>
    </xf>
    <xf numFmtId="0" fontId="0" fillId="0" borderId="18" xfId="0" applyBorder="1"/>
    <xf numFmtId="49" fontId="0" fillId="0" borderId="14" xfId="0" applyNumberForma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27" xfId="0" applyBorder="1"/>
    <xf numFmtId="0" fontId="0" fillId="0" borderId="14" xfId="0" applyFill="1" applyBorder="1"/>
    <xf numFmtId="0" fontId="0" fillId="0" borderId="19" xfId="0" applyBorder="1"/>
    <xf numFmtId="0" fontId="3" fillId="0" borderId="19" xfId="0" applyFont="1" applyBorder="1"/>
    <xf numFmtId="0" fontId="3" fillId="0" borderId="17" xfId="0" applyFont="1" applyBorder="1"/>
    <xf numFmtId="0" fontId="3" fillId="0" borderId="1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2" xfId="0" applyFill="1" applyBorder="1"/>
    <xf numFmtId="0" fontId="0" fillId="0" borderId="33" xfId="0" applyBorder="1"/>
    <xf numFmtId="0" fontId="0" fillId="0" borderId="34" xfId="0" applyBorder="1"/>
    <xf numFmtId="0" fontId="0" fillId="0" borderId="30" xfId="0" applyFont="1" applyBorder="1"/>
    <xf numFmtId="0" fontId="0" fillId="0" borderId="35" xfId="0" applyBorder="1"/>
    <xf numFmtId="0" fontId="0" fillId="0" borderId="14" xfId="0" applyBorder="1" applyAlignment="1">
      <alignment wrapText="1"/>
    </xf>
    <xf numFmtId="0" fontId="0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Font="1" applyBorder="1" applyAlignment="1"/>
    <xf numFmtId="0" fontId="0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5" xfId="0" applyFont="1" applyBorder="1" applyAlignment="1"/>
    <xf numFmtId="0" fontId="0" fillId="0" borderId="5" xfId="0" applyBorder="1" applyAlignment="1"/>
    <xf numFmtId="0" fontId="3" fillId="0" borderId="5" xfId="0" applyFont="1" applyBorder="1" applyAlignment="1"/>
    <xf numFmtId="0" fontId="3" fillId="0" borderId="1" xfId="0" applyFont="1" applyBorder="1" applyAlignment="1">
      <alignment wrapText="1"/>
    </xf>
    <xf numFmtId="0" fontId="3" fillId="0" borderId="3" xfId="0" applyFont="1" applyBorder="1" applyAlignment="1"/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3" xfId="0" applyBorder="1" applyAlignment="1"/>
    <xf numFmtId="0" fontId="16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16" fillId="0" borderId="1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/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6" fillId="0" borderId="1" xfId="0" applyFont="1" applyBorder="1" applyAlignment="1"/>
    <xf numFmtId="0" fontId="0" fillId="0" borderId="3" xfId="0" applyFont="1" applyBorder="1" applyAlignment="1"/>
    <xf numFmtId="0" fontId="7" fillId="0" borderId="3" xfId="0" applyFont="1" applyBorder="1" applyAlignment="1">
      <alignment horizontal="right"/>
    </xf>
    <xf numFmtId="0" fontId="5" fillId="0" borderId="3" xfId="0" applyFont="1" applyBorder="1" applyAlignment="1"/>
    <xf numFmtId="0" fontId="5" fillId="0" borderId="5" xfId="0" applyFont="1" applyBorder="1" applyAlignment="1"/>
    <xf numFmtId="0" fontId="16" fillId="0" borderId="3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/>
    <xf numFmtId="0" fontId="0" fillId="0" borderId="3" xfId="0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3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3" fillId="0" borderId="1" xfId="0" applyFont="1" applyBorder="1" applyAlignment="1"/>
    <xf numFmtId="0" fontId="0" fillId="0" borderId="34" xfId="0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0" xfId="0" applyFont="1" applyBorder="1" applyAlignment="1"/>
    <xf numFmtId="0" fontId="0" fillId="0" borderId="6" xfId="0" applyBorder="1" applyAlignment="1"/>
    <xf numFmtId="0" fontId="0" fillId="0" borderId="6" xfId="0" applyFont="1" applyBorder="1" applyAlignment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/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6" fillId="0" borderId="3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3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46" xfId="0" applyFont="1" applyBorder="1" applyAlignment="1">
      <alignment vertical="center" wrapText="1"/>
    </xf>
    <xf numFmtId="0" fontId="16" fillId="0" borderId="45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2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6" fillId="0" borderId="3" xfId="0" applyFont="1" applyBorder="1" applyAlignment="1"/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/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"/>
  <sheetViews>
    <sheetView tabSelected="1" view="pageBreakPreview" topLeftCell="I8" zoomScale="160" zoomScaleNormal="160" zoomScaleSheetLayoutView="160" workbookViewId="0">
      <selection activeCell="Y33" sqref="Y33"/>
    </sheetView>
  </sheetViews>
  <sheetFormatPr defaultRowHeight="15" x14ac:dyDescent="0.25"/>
  <cols>
    <col min="1" max="5" width="0" hidden="1" customWidth="1"/>
    <col min="6" max="6" width="6" customWidth="1"/>
    <col min="8" max="8" width="18.28515625" customWidth="1"/>
    <col min="9" max="9" width="7.42578125" customWidth="1"/>
    <col min="10" max="10" width="8.140625" customWidth="1"/>
    <col min="11" max="11" width="7" customWidth="1"/>
    <col min="12" max="12" width="6.42578125" customWidth="1"/>
    <col min="13" max="13" width="8.28515625" customWidth="1"/>
    <col min="14" max="14" width="9" customWidth="1"/>
    <col min="15" max="15" width="6.140625" customWidth="1"/>
    <col min="16" max="16" width="5.85546875" customWidth="1"/>
    <col min="17" max="17" width="5.42578125" customWidth="1"/>
    <col min="18" max="18" width="5.5703125" customWidth="1"/>
    <col min="19" max="19" width="5.28515625" style="5" customWidth="1"/>
    <col min="20" max="21" width="5.7109375" style="5" customWidth="1"/>
    <col min="22" max="23" width="5.5703125" style="5" customWidth="1"/>
    <col min="24" max="24" width="2.5703125" style="5" hidden="1" customWidth="1"/>
    <col min="25" max="25" width="7.42578125" style="5" customWidth="1"/>
    <col min="26" max="26" width="6.7109375" style="5" customWidth="1"/>
    <col min="27" max="27" width="8.140625" style="5" customWidth="1"/>
    <col min="28" max="31" width="9.140625" style="5"/>
  </cols>
  <sheetData>
    <row r="1" spans="1:24" ht="15" customHeight="1" x14ac:dyDescent="0.25">
      <c r="A1" s="51" t="s">
        <v>195</v>
      </c>
      <c r="B1" s="52"/>
      <c r="C1" s="52"/>
      <c r="D1" s="52"/>
      <c r="E1" s="52"/>
      <c r="F1" s="320" t="s">
        <v>260</v>
      </c>
      <c r="G1" s="320"/>
      <c r="H1" s="320"/>
      <c r="I1" s="320"/>
      <c r="J1" s="320"/>
      <c r="K1" s="320"/>
      <c r="L1" s="320"/>
      <c r="M1" s="320"/>
      <c r="N1" s="320"/>
    </row>
    <row r="2" spans="1:24" x14ac:dyDescent="0.25">
      <c r="A2" s="52" t="s">
        <v>1</v>
      </c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</row>
    <row r="3" spans="1:24" ht="12" customHeight="1" x14ac:dyDescent="0.25">
      <c r="A3" s="52" t="s">
        <v>2</v>
      </c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</row>
    <row r="4" spans="1:24" ht="13.5" customHeight="1" x14ac:dyDescent="0.25">
      <c r="F4" s="321" t="s">
        <v>297</v>
      </c>
      <c r="G4" s="321"/>
      <c r="H4" s="321"/>
      <c r="I4" s="321"/>
      <c r="J4" s="321"/>
      <c r="K4" s="321"/>
      <c r="L4" s="321"/>
      <c r="M4" s="321"/>
      <c r="N4" s="321"/>
    </row>
    <row r="5" spans="1:24" ht="13.5" customHeight="1" x14ac:dyDescent="0.25">
      <c r="F5" s="322" t="s">
        <v>18</v>
      </c>
      <c r="G5" s="322"/>
      <c r="H5" s="322"/>
      <c r="I5" s="322"/>
      <c r="J5" s="322"/>
      <c r="K5" s="322"/>
      <c r="L5" s="322"/>
      <c r="M5" s="322"/>
      <c r="N5" s="322"/>
    </row>
    <row r="6" spans="1:24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4" x14ac:dyDescent="0.25">
      <c r="F7" s="205" t="s">
        <v>19</v>
      </c>
      <c r="G7" s="205"/>
      <c r="H7" s="205"/>
      <c r="I7" s="205"/>
      <c r="J7" s="205"/>
      <c r="K7" s="205"/>
      <c r="L7" s="205"/>
      <c r="M7" s="205"/>
      <c r="N7" s="206"/>
      <c r="O7" s="207"/>
      <c r="P7" s="207"/>
      <c r="Q7" s="207"/>
      <c r="R7" s="207"/>
      <c r="S7" s="208"/>
      <c r="T7" s="208"/>
      <c r="U7" s="208"/>
      <c r="V7" s="208"/>
      <c r="W7" s="208"/>
    </row>
    <row r="8" spans="1:24" x14ac:dyDescent="0.25">
      <c r="F8" s="205" t="s">
        <v>20</v>
      </c>
      <c r="G8" s="205"/>
      <c r="H8" s="205"/>
      <c r="I8" s="205"/>
      <c r="J8" s="205"/>
      <c r="K8" s="205"/>
      <c r="L8" s="205"/>
      <c r="M8" s="205"/>
      <c r="N8" s="206"/>
      <c r="O8" s="207"/>
      <c r="P8" s="207"/>
      <c r="Q8" s="207"/>
      <c r="R8" s="207"/>
      <c r="S8" s="208"/>
      <c r="T8" s="208"/>
      <c r="U8" s="208"/>
      <c r="V8" s="208"/>
      <c r="W8" s="208"/>
    </row>
    <row r="9" spans="1:24" x14ac:dyDescent="0.25">
      <c r="F9" s="205" t="s">
        <v>21</v>
      </c>
      <c r="G9" s="205"/>
      <c r="H9" s="205"/>
      <c r="I9" s="205"/>
      <c r="J9" s="205"/>
      <c r="K9" s="205"/>
      <c r="L9" s="205"/>
      <c r="M9" s="205"/>
      <c r="N9" s="206"/>
      <c r="O9" s="207"/>
      <c r="P9" s="207"/>
      <c r="Q9" s="207"/>
      <c r="R9" s="207"/>
      <c r="S9" s="208"/>
      <c r="T9" s="208"/>
      <c r="U9" s="208"/>
      <c r="V9" s="208"/>
      <c r="W9" s="208"/>
    </row>
    <row r="10" spans="1:24" x14ac:dyDescent="0.25">
      <c r="F10" s="205" t="s">
        <v>22</v>
      </c>
      <c r="G10" s="205"/>
      <c r="H10" s="205"/>
      <c r="I10" s="205"/>
      <c r="J10" s="205"/>
      <c r="K10" s="205"/>
      <c r="L10" s="205"/>
      <c r="M10" s="205"/>
      <c r="N10" s="206"/>
      <c r="O10" s="207"/>
      <c r="P10" s="207"/>
      <c r="Q10" s="207"/>
      <c r="R10" s="207"/>
      <c r="S10" s="208"/>
      <c r="T10" s="208"/>
      <c r="U10" s="208"/>
      <c r="V10" s="208"/>
      <c r="W10" s="208"/>
    </row>
    <row r="11" spans="1:24" x14ac:dyDescent="0.25">
      <c r="F11" s="205" t="s">
        <v>23</v>
      </c>
      <c r="G11" s="205"/>
      <c r="H11" s="205"/>
      <c r="I11" s="205"/>
      <c r="J11" s="205"/>
      <c r="K11" s="205"/>
      <c r="L11" s="205"/>
      <c r="M11" s="205"/>
      <c r="N11" s="206"/>
      <c r="O11" s="207"/>
      <c r="P11" s="207"/>
      <c r="Q11" s="207"/>
      <c r="R11" s="207"/>
      <c r="S11" s="208"/>
      <c r="T11" s="208"/>
      <c r="U11" s="208"/>
      <c r="V11" s="208"/>
      <c r="W11" s="208"/>
    </row>
    <row r="12" spans="1:24" ht="8.25" hidden="1" customHeight="1" x14ac:dyDescent="0.25"/>
    <row r="13" spans="1:24" ht="11.25" customHeight="1" x14ac:dyDescent="0.25">
      <c r="F13" s="323" t="s">
        <v>24</v>
      </c>
      <c r="G13" s="324" t="s">
        <v>25</v>
      </c>
      <c r="H13" s="324"/>
      <c r="I13" s="325" t="s">
        <v>26</v>
      </c>
      <c r="J13" s="325"/>
      <c r="K13" s="323" t="s">
        <v>12</v>
      </c>
      <c r="L13" s="323"/>
      <c r="M13" s="323"/>
      <c r="N13" s="326" t="s">
        <v>13</v>
      </c>
      <c r="O13" s="327" t="s">
        <v>336</v>
      </c>
      <c r="P13" s="328"/>
      <c r="Q13" s="328"/>
      <c r="R13" s="328"/>
      <c r="S13" s="328"/>
      <c r="T13" s="328"/>
      <c r="U13" s="328"/>
      <c r="V13" s="328"/>
      <c r="W13" s="329"/>
    </row>
    <row r="14" spans="1:24" ht="11.25" customHeight="1" x14ac:dyDescent="0.25">
      <c r="F14" s="323"/>
      <c r="G14" s="324"/>
      <c r="H14" s="324"/>
      <c r="I14" s="324" t="s">
        <v>27</v>
      </c>
      <c r="J14" s="324" t="s">
        <v>28</v>
      </c>
      <c r="K14" s="323"/>
      <c r="L14" s="323"/>
      <c r="M14" s="323"/>
      <c r="N14" s="326"/>
      <c r="O14" s="330"/>
      <c r="P14" s="331"/>
      <c r="Q14" s="331"/>
      <c r="R14" s="331"/>
      <c r="S14" s="331"/>
      <c r="T14" s="331"/>
      <c r="U14" s="331"/>
      <c r="V14" s="331"/>
      <c r="W14" s="332"/>
    </row>
    <row r="15" spans="1:24" ht="12.75" customHeight="1" x14ac:dyDescent="0.25">
      <c r="F15" s="323"/>
      <c r="G15" s="324"/>
      <c r="H15" s="324"/>
      <c r="I15" s="324"/>
      <c r="J15" s="324"/>
      <c r="K15" s="159" t="s">
        <v>14</v>
      </c>
      <c r="L15" s="159" t="s">
        <v>15</v>
      </c>
      <c r="M15" s="159" t="s">
        <v>16</v>
      </c>
      <c r="N15" s="326"/>
      <c r="O15" s="165" t="s">
        <v>331</v>
      </c>
      <c r="P15" s="130" t="s">
        <v>332</v>
      </c>
      <c r="Q15" s="166" t="s">
        <v>333</v>
      </c>
      <c r="R15" s="130" t="s">
        <v>334</v>
      </c>
      <c r="S15" s="166" t="s">
        <v>335</v>
      </c>
      <c r="T15" s="130" t="s">
        <v>337</v>
      </c>
      <c r="U15" s="130" t="s">
        <v>339</v>
      </c>
      <c r="V15" s="166" t="s">
        <v>340</v>
      </c>
      <c r="W15" s="130" t="s">
        <v>338</v>
      </c>
      <c r="X15" s="131"/>
    </row>
    <row r="16" spans="1:24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333"/>
      <c r="X16" s="131"/>
    </row>
    <row r="17" spans="6:32" ht="20.25" customHeight="1" x14ac:dyDescent="0.25">
      <c r="F17" s="29">
        <v>93</v>
      </c>
      <c r="G17" s="334" t="s">
        <v>30</v>
      </c>
      <c r="H17" s="334"/>
      <c r="I17" s="333">
        <v>250</v>
      </c>
      <c r="J17" s="333"/>
      <c r="K17" s="9">
        <v>6.49</v>
      </c>
      <c r="L17" s="9">
        <v>8.34</v>
      </c>
      <c r="M17" s="9">
        <v>36.520000000000003</v>
      </c>
      <c r="N17" s="105">
        <v>245.08</v>
      </c>
      <c r="O17" s="173">
        <v>201.64</v>
      </c>
      <c r="P17" s="173">
        <v>133.68</v>
      </c>
      <c r="Q17" s="173">
        <v>37.22</v>
      </c>
      <c r="R17" s="173">
        <v>156.72</v>
      </c>
      <c r="S17" s="173">
        <v>0.84</v>
      </c>
      <c r="T17" s="173">
        <v>54.8</v>
      </c>
      <c r="U17" s="173">
        <v>0.1</v>
      </c>
      <c r="V17" s="173">
        <v>0.14000000000000001</v>
      </c>
      <c r="W17" s="173">
        <v>0.96</v>
      </c>
      <c r="X17" s="131"/>
    </row>
    <row r="18" spans="6:32" x14ac:dyDescent="0.25">
      <c r="F18" s="2">
        <v>14</v>
      </c>
      <c r="G18" s="335" t="s">
        <v>36</v>
      </c>
      <c r="H18" s="335"/>
      <c r="I18" s="336">
        <v>10</v>
      </c>
      <c r="J18" s="337"/>
      <c r="K18" s="23">
        <v>7.0000000000000007E-2</v>
      </c>
      <c r="L18" s="23">
        <v>8.1999999999999993</v>
      </c>
      <c r="M18" s="23">
        <v>7.0000000000000007E-2</v>
      </c>
      <c r="N18" s="167">
        <v>74</v>
      </c>
      <c r="O18" s="173">
        <v>3</v>
      </c>
      <c r="P18" s="173">
        <v>2.4</v>
      </c>
      <c r="Q18" s="173"/>
      <c r="R18" s="173">
        <v>3</v>
      </c>
      <c r="S18" s="173">
        <v>0.02</v>
      </c>
      <c r="T18" s="173">
        <v>63</v>
      </c>
      <c r="U18" s="173"/>
      <c r="V18" s="173">
        <v>0.01</v>
      </c>
      <c r="W18" s="173"/>
      <c r="X18" s="131"/>
    </row>
    <row r="19" spans="6:32" x14ac:dyDescent="0.25">
      <c r="F19" s="2">
        <v>15</v>
      </c>
      <c r="G19" s="335" t="s">
        <v>37</v>
      </c>
      <c r="H19" s="338"/>
      <c r="I19" s="107">
        <v>20</v>
      </c>
      <c r="J19" s="126">
        <v>19</v>
      </c>
      <c r="K19" s="9">
        <v>4.9400000000000004</v>
      </c>
      <c r="L19" s="9">
        <v>5.09</v>
      </c>
      <c r="M19" s="9"/>
      <c r="N19" s="105">
        <v>66.88</v>
      </c>
      <c r="O19" s="173">
        <v>17.600000000000001</v>
      </c>
      <c r="P19" s="173">
        <v>176</v>
      </c>
      <c r="Q19" s="173">
        <v>7</v>
      </c>
      <c r="R19" s="173">
        <v>60</v>
      </c>
      <c r="S19" s="173">
        <v>0.2</v>
      </c>
      <c r="T19" s="173">
        <v>104</v>
      </c>
      <c r="U19" s="173">
        <v>6.0000000000000001E-3</v>
      </c>
      <c r="V19" s="173">
        <v>0.06</v>
      </c>
      <c r="W19" s="173">
        <v>0.14000000000000001</v>
      </c>
      <c r="X19" s="131"/>
    </row>
    <row r="20" spans="6:32" ht="15.75" customHeight="1" x14ac:dyDescent="0.25">
      <c r="F20" s="4"/>
      <c r="G20" s="334" t="s">
        <v>299</v>
      </c>
      <c r="H20" s="334"/>
      <c r="I20" s="339">
        <v>50</v>
      </c>
      <c r="J20" s="333"/>
      <c r="K20" s="9">
        <v>7.7</v>
      </c>
      <c r="L20" s="9">
        <v>2.92</v>
      </c>
      <c r="M20" s="9">
        <v>50.5</v>
      </c>
      <c r="N20" s="105">
        <v>263</v>
      </c>
      <c r="O20" s="173">
        <v>26.9</v>
      </c>
      <c r="P20" s="173">
        <v>8.5</v>
      </c>
      <c r="Q20" s="173">
        <v>6.5</v>
      </c>
      <c r="R20" s="173">
        <v>17.5</v>
      </c>
      <c r="S20" s="173">
        <v>0.6</v>
      </c>
      <c r="T20" s="174"/>
      <c r="U20" s="173">
        <v>0.05</v>
      </c>
      <c r="V20" s="173">
        <v>1.4999999999999999E-2</v>
      </c>
      <c r="W20" s="173"/>
      <c r="X20" s="202"/>
      <c r="Y20" s="11"/>
      <c r="Z20" s="1"/>
      <c r="AA20" s="1"/>
      <c r="AB20" s="1"/>
      <c r="AC20" s="1"/>
    </row>
    <row r="21" spans="6:32" ht="26.25" customHeight="1" x14ac:dyDescent="0.25">
      <c r="F21" s="29">
        <v>258</v>
      </c>
      <c r="G21" s="334" t="s">
        <v>39</v>
      </c>
      <c r="H21" s="334"/>
      <c r="I21" s="333">
        <v>200</v>
      </c>
      <c r="J21" s="333"/>
      <c r="K21" s="9">
        <v>2.92</v>
      </c>
      <c r="L21" s="9">
        <v>2.6</v>
      </c>
      <c r="M21" s="9">
        <v>21.08</v>
      </c>
      <c r="N21" s="105">
        <v>118.44</v>
      </c>
      <c r="O21" s="173">
        <v>46.2</v>
      </c>
      <c r="P21" s="173">
        <v>25.7</v>
      </c>
      <c r="Q21" s="173">
        <v>7</v>
      </c>
      <c r="R21" s="173">
        <v>45</v>
      </c>
      <c r="S21" s="173">
        <v>0.13</v>
      </c>
      <c r="T21" s="173">
        <v>40</v>
      </c>
      <c r="U21" s="173">
        <v>0.04</v>
      </c>
      <c r="V21" s="173">
        <v>0.1</v>
      </c>
      <c r="W21" s="173">
        <v>1.3</v>
      </c>
      <c r="X21" s="202"/>
      <c r="Y21" s="11"/>
      <c r="Z21" s="11"/>
      <c r="AA21" s="11"/>
      <c r="AB21" s="11"/>
      <c r="AC21" s="11"/>
      <c r="AD21" s="11"/>
      <c r="AF21" s="5"/>
    </row>
    <row r="22" spans="6:32" x14ac:dyDescent="0.25">
      <c r="F22" s="4"/>
      <c r="G22" s="340" t="s">
        <v>42</v>
      </c>
      <c r="H22" s="340"/>
      <c r="I22" s="341">
        <f>I17+I18+I19+I20+I21</f>
        <v>530</v>
      </c>
      <c r="J22" s="342"/>
      <c r="K22" s="3">
        <f>SUM(K17:K21)</f>
        <v>22.119999999999997</v>
      </c>
      <c r="L22" s="3">
        <f>SUM(L17:L21)</f>
        <v>27.15</v>
      </c>
      <c r="M22" s="3">
        <f>SUM(M17:M21)</f>
        <v>108.17</v>
      </c>
      <c r="N22" s="43">
        <f>SUM(N17:N21)</f>
        <v>767.40000000000009</v>
      </c>
      <c r="O22" s="176">
        <f>SUM(O17:O21)</f>
        <v>295.33999999999997</v>
      </c>
      <c r="P22" s="176">
        <f t="shared" ref="P22:W22" si="0">SUM(P17:P21)</f>
        <v>346.28000000000003</v>
      </c>
      <c r="Q22" s="176">
        <f t="shared" si="0"/>
        <v>57.72</v>
      </c>
      <c r="R22" s="176">
        <f t="shared" si="0"/>
        <v>282.22000000000003</v>
      </c>
      <c r="S22" s="176">
        <f t="shared" si="0"/>
        <v>1.79</v>
      </c>
      <c r="T22" s="176">
        <f t="shared" si="0"/>
        <v>261.8</v>
      </c>
      <c r="U22" s="176">
        <f t="shared" si="0"/>
        <v>0.19600000000000004</v>
      </c>
      <c r="V22" s="176">
        <f t="shared" si="0"/>
        <v>0.32500000000000007</v>
      </c>
      <c r="W22" s="176">
        <f t="shared" si="0"/>
        <v>2.4000000000000004</v>
      </c>
      <c r="X22" s="202"/>
      <c r="Y22" s="11"/>
      <c r="Z22" s="15"/>
      <c r="AA22" s="15"/>
      <c r="AB22" s="15"/>
      <c r="AC22" s="15"/>
    </row>
    <row r="23" spans="6:32" x14ac:dyDescent="0.25">
      <c r="F23" s="48"/>
      <c r="G23" s="26"/>
      <c r="H23" s="26"/>
      <c r="I23" s="27"/>
      <c r="J23" s="27"/>
      <c r="K23" s="27"/>
      <c r="L23" s="27"/>
      <c r="M23" s="27"/>
      <c r="N23" s="168">
        <f>N22/N117</f>
        <v>0.23922266661263328</v>
      </c>
      <c r="O23" s="173"/>
      <c r="P23" s="173"/>
      <c r="Q23" s="173"/>
      <c r="R23" s="173"/>
      <c r="S23" s="173"/>
      <c r="T23" s="173"/>
      <c r="U23" s="173"/>
      <c r="V23" s="173"/>
      <c r="W23" s="173"/>
      <c r="X23" s="202"/>
      <c r="Y23" s="11"/>
      <c r="Z23" s="11"/>
      <c r="AA23" s="33"/>
      <c r="AB23" s="11"/>
      <c r="AC23" s="11"/>
    </row>
    <row r="24" spans="6:32" ht="14.25" customHeight="1" x14ac:dyDescent="0.3">
      <c r="F24" s="333" t="s">
        <v>203</v>
      </c>
      <c r="G24" s="333"/>
      <c r="H24" s="333"/>
      <c r="I24" s="333"/>
      <c r="J24" s="333"/>
      <c r="K24" s="333"/>
      <c r="L24" s="333"/>
      <c r="M24" s="333"/>
      <c r="N24" s="333"/>
      <c r="W24" s="36"/>
      <c r="X24" s="202"/>
      <c r="Y24" s="11"/>
      <c r="Z24" s="11"/>
      <c r="AA24" s="11"/>
      <c r="AB24" s="11"/>
      <c r="AC24" s="11"/>
    </row>
    <row r="25" spans="6:32" x14ac:dyDescent="0.25">
      <c r="F25" s="4"/>
      <c r="G25" s="335" t="s">
        <v>44</v>
      </c>
      <c r="H25" s="335"/>
      <c r="I25" s="337">
        <v>320</v>
      </c>
      <c r="J25" s="337"/>
      <c r="K25" s="3">
        <v>2.82</v>
      </c>
      <c r="L25" s="3">
        <v>0.48</v>
      </c>
      <c r="M25" s="3">
        <v>34.51</v>
      </c>
      <c r="N25" s="43">
        <v>151.30000000000001</v>
      </c>
      <c r="O25" s="130"/>
      <c r="P25" s="130"/>
      <c r="Q25" s="130"/>
      <c r="R25" s="130"/>
      <c r="S25" s="177"/>
      <c r="T25" s="177"/>
      <c r="U25" s="177"/>
      <c r="V25" s="177"/>
      <c r="W25" s="101"/>
      <c r="X25" s="203"/>
      <c r="Y25" s="15"/>
      <c r="Z25" s="15"/>
      <c r="AA25" s="15"/>
      <c r="AB25" s="15"/>
      <c r="AC25" s="15"/>
    </row>
    <row r="26" spans="6:32" hidden="1" x14ac:dyDescent="0.25">
      <c r="F26" s="4"/>
      <c r="G26" s="343" t="s">
        <v>292</v>
      </c>
      <c r="H26" s="344"/>
      <c r="I26" s="341">
        <v>130</v>
      </c>
      <c r="J26" s="345"/>
      <c r="K26" s="3"/>
      <c r="L26" s="3"/>
      <c r="M26" s="15"/>
      <c r="N26" s="43"/>
      <c r="O26" s="130"/>
      <c r="P26" s="130"/>
      <c r="Q26" s="130"/>
      <c r="R26" s="130"/>
      <c r="S26" s="177"/>
      <c r="T26" s="177"/>
      <c r="U26" s="177"/>
      <c r="V26" s="177"/>
      <c r="W26" s="107"/>
      <c r="X26" s="203"/>
      <c r="Y26" s="15"/>
      <c r="Z26" s="15"/>
      <c r="AA26" s="15"/>
      <c r="AB26" s="15"/>
      <c r="AC26" s="15"/>
    </row>
    <row r="27" spans="6:32" hidden="1" x14ac:dyDescent="0.25">
      <c r="F27" s="4"/>
      <c r="G27" s="343" t="s">
        <v>126</v>
      </c>
      <c r="H27" s="344"/>
      <c r="I27" s="341">
        <v>190</v>
      </c>
      <c r="J27" s="345"/>
      <c r="K27" s="3"/>
      <c r="L27" s="3"/>
      <c r="M27" s="3"/>
      <c r="N27" s="43"/>
      <c r="O27" s="130"/>
      <c r="P27" s="130"/>
      <c r="Q27" s="130"/>
      <c r="R27" s="130"/>
      <c r="S27" s="177"/>
      <c r="T27" s="177"/>
      <c r="U27" s="177"/>
      <c r="V27" s="177"/>
      <c r="W27" s="178"/>
      <c r="X27" s="203"/>
      <c r="Y27" s="15"/>
      <c r="Z27" s="15"/>
      <c r="AA27" s="15"/>
      <c r="AB27" s="15"/>
      <c r="AC27" s="15"/>
    </row>
    <row r="28" spans="6:32" x14ac:dyDescent="0.25">
      <c r="F28" s="4"/>
      <c r="G28" s="340" t="s">
        <v>42</v>
      </c>
      <c r="H28" s="340"/>
      <c r="I28" s="341">
        <f>SUM(I26:J27)</f>
        <v>320</v>
      </c>
      <c r="J28" s="342"/>
      <c r="K28" s="3">
        <f>K25</f>
        <v>2.82</v>
      </c>
      <c r="L28" s="3">
        <f>L25</f>
        <v>0.48</v>
      </c>
      <c r="M28" s="3">
        <f>M25</f>
        <v>34.51</v>
      </c>
      <c r="N28" s="43">
        <f>N25</f>
        <v>151.30000000000001</v>
      </c>
      <c r="O28" s="176">
        <v>155</v>
      </c>
      <c r="P28" s="176">
        <v>19</v>
      </c>
      <c r="Q28" s="176">
        <v>12</v>
      </c>
      <c r="R28" s="176">
        <v>16</v>
      </c>
      <c r="S28" s="180" t="s">
        <v>346</v>
      </c>
      <c r="T28" s="180"/>
      <c r="U28" s="180" t="s">
        <v>341</v>
      </c>
      <c r="V28" s="180" t="s">
        <v>342</v>
      </c>
      <c r="W28" s="176">
        <v>30</v>
      </c>
      <c r="X28" s="204"/>
      <c r="Y28" s="181"/>
      <c r="Z28" s="182"/>
      <c r="AA28" s="182"/>
      <c r="AB28" s="15"/>
      <c r="AC28" s="15"/>
    </row>
    <row r="29" spans="6:32" ht="12" customHeight="1" x14ac:dyDescent="0.25">
      <c r="F29" s="48"/>
      <c r="G29" s="26"/>
      <c r="H29" s="26"/>
      <c r="I29" s="27"/>
      <c r="J29" s="27"/>
      <c r="K29" s="27"/>
      <c r="L29" s="27"/>
      <c r="M29" s="27"/>
      <c r="N29" s="28">
        <f>N28/N117</f>
        <v>4.7164958898216591E-2</v>
      </c>
      <c r="O29" s="151"/>
      <c r="P29" s="151"/>
      <c r="Q29" s="151"/>
      <c r="R29" s="151"/>
      <c r="S29" s="183"/>
      <c r="T29" s="183"/>
      <c r="U29" s="183"/>
      <c r="V29" s="183"/>
      <c r="W29" s="184"/>
      <c r="X29" s="204"/>
      <c r="Y29" s="181"/>
      <c r="Z29" s="181"/>
      <c r="AA29" s="181"/>
      <c r="AB29" s="11"/>
      <c r="AC29" s="11"/>
    </row>
    <row r="30" spans="6:32" ht="11.25" customHeight="1" x14ac:dyDescent="0.25">
      <c r="F30" s="346" t="s">
        <v>45</v>
      </c>
      <c r="G30" s="347"/>
      <c r="H30" s="347"/>
      <c r="I30" s="347"/>
      <c r="J30" s="347"/>
      <c r="K30" s="347"/>
      <c r="L30" s="347"/>
      <c r="M30" s="347"/>
      <c r="N30" s="348"/>
      <c r="O30" s="151"/>
      <c r="P30" s="151"/>
      <c r="Q30" s="151"/>
      <c r="R30" s="185"/>
      <c r="S30" s="183"/>
      <c r="T30" s="183"/>
      <c r="U30" s="183"/>
      <c r="V30" s="183"/>
      <c r="W30" s="184"/>
      <c r="X30" s="204"/>
      <c r="Y30" s="181"/>
      <c r="Z30" s="182"/>
      <c r="AA30" s="182"/>
      <c r="AB30" s="15"/>
      <c r="AC30" s="15"/>
    </row>
    <row r="31" spans="6:32" ht="14.25" customHeight="1" x14ac:dyDescent="0.25">
      <c r="F31" s="29">
        <v>71</v>
      </c>
      <c r="G31" s="338" t="s">
        <v>65</v>
      </c>
      <c r="H31" s="349"/>
      <c r="I31" s="346">
        <v>100</v>
      </c>
      <c r="J31" s="348"/>
      <c r="K31" s="9">
        <v>0.7</v>
      </c>
      <c r="L31" s="9">
        <v>0.1</v>
      </c>
      <c r="M31" s="9">
        <v>1.9</v>
      </c>
      <c r="N31" s="105">
        <v>12</v>
      </c>
      <c r="O31" s="173">
        <v>9.6</v>
      </c>
      <c r="P31" s="173">
        <v>17</v>
      </c>
      <c r="Q31" s="173">
        <v>14</v>
      </c>
      <c r="R31" s="173">
        <v>30</v>
      </c>
      <c r="S31" s="191" t="s">
        <v>343</v>
      </c>
      <c r="T31" s="191"/>
      <c r="U31" s="191" t="s">
        <v>344</v>
      </c>
      <c r="V31" s="191" t="s">
        <v>345</v>
      </c>
      <c r="W31" s="175">
        <v>4.9000000000000004</v>
      </c>
      <c r="X31" s="173"/>
      <c r="Y31" s="181"/>
      <c r="Z31" s="182"/>
      <c r="AA31" s="182"/>
      <c r="AB31" s="15"/>
      <c r="AC31" s="15"/>
      <c r="AD31" s="15"/>
      <c r="AE31" s="15"/>
    </row>
    <row r="32" spans="6:32" hidden="1" x14ac:dyDescent="0.25">
      <c r="F32" s="29"/>
      <c r="G32" s="343" t="s">
        <v>66</v>
      </c>
      <c r="H32" s="344"/>
      <c r="I32" s="10">
        <v>105</v>
      </c>
      <c r="J32" s="10">
        <v>100</v>
      </c>
      <c r="K32" s="4"/>
      <c r="L32" s="4"/>
      <c r="M32" s="4"/>
      <c r="N32" s="48"/>
      <c r="O32" s="173"/>
      <c r="P32" s="173"/>
      <c r="Q32" s="173"/>
      <c r="R32" s="173"/>
      <c r="S32" s="173"/>
      <c r="T32" s="173"/>
      <c r="U32" s="173"/>
      <c r="V32" s="173"/>
      <c r="W32" s="175"/>
      <c r="X32" s="173"/>
      <c r="Y32" s="181"/>
      <c r="Z32" s="181"/>
      <c r="AA32" s="181"/>
      <c r="AB32" s="1"/>
      <c r="AC32" s="1"/>
      <c r="AD32" s="15"/>
      <c r="AE32" s="15"/>
    </row>
    <row r="33" spans="6:31" ht="19.5" customHeight="1" x14ac:dyDescent="0.25">
      <c r="F33" s="29">
        <v>116</v>
      </c>
      <c r="G33" s="338" t="s">
        <v>259</v>
      </c>
      <c r="H33" s="349"/>
      <c r="I33" s="346">
        <v>250</v>
      </c>
      <c r="J33" s="348"/>
      <c r="K33" s="9">
        <v>2.2999999999999998</v>
      </c>
      <c r="L33" s="9">
        <v>6</v>
      </c>
      <c r="M33" s="9">
        <v>12.59</v>
      </c>
      <c r="N33" s="105">
        <v>138</v>
      </c>
      <c r="O33" s="173">
        <v>10.7</v>
      </c>
      <c r="P33" s="173">
        <v>21.3</v>
      </c>
      <c r="Q33" s="173">
        <v>5.17</v>
      </c>
      <c r="R33" s="173">
        <v>12.27</v>
      </c>
      <c r="S33" s="173">
        <v>0.27</v>
      </c>
      <c r="T33" s="173">
        <v>22.5</v>
      </c>
      <c r="U33" s="173"/>
      <c r="V33" s="173"/>
      <c r="W33" s="175">
        <v>1.41</v>
      </c>
      <c r="X33" s="173"/>
      <c r="Y33" s="181"/>
      <c r="Z33" s="182"/>
      <c r="AA33" s="182"/>
      <c r="AB33" s="15"/>
      <c r="AC33" s="15"/>
    </row>
    <row r="34" spans="6:31" hidden="1" x14ac:dyDescent="0.25">
      <c r="F34" s="29"/>
      <c r="G34" s="343" t="s">
        <v>99</v>
      </c>
      <c r="H34" s="344"/>
      <c r="I34" s="10">
        <v>12</v>
      </c>
      <c r="J34" s="10">
        <v>12</v>
      </c>
      <c r="K34" s="4"/>
      <c r="L34" s="4"/>
      <c r="M34" s="4"/>
      <c r="N34" s="48"/>
      <c r="O34" s="173"/>
      <c r="P34" s="173"/>
      <c r="Q34" s="173"/>
      <c r="R34" s="173"/>
      <c r="S34" s="173"/>
      <c r="T34" s="173"/>
      <c r="U34" s="173"/>
      <c r="V34" s="173"/>
      <c r="W34" s="175"/>
      <c r="X34" s="173"/>
      <c r="Y34" s="181"/>
      <c r="Z34" s="181"/>
      <c r="AA34" s="181"/>
      <c r="AB34" s="11"/>
      <c r="AC34" s="11"/>
    </row>
    <row r="35" spans="6:31" hidden="1" x14ac:dyDescent="0.25">
      <c r="F35" s="29"/>
      <c r="G35" s="350" t="s">
        <v>5</v>
      </c>
      <c r="H35" s="350"/>
      <c r="I35" s="10">
        <v>80</v>
      </c>
      <c r="J35" s="10">
        <v>60</v>
      </c>
      <c r="K35" s="4"/>
      <c r="L35" s="4"/>
      <c r="M35" s="4"/>
      <c r="N35" s="48"/>
      <c r="O35" s="173"/>
      <c r="P35" s="173"/>
      <c r="Q35" s="173"/>
      <c r="R35" s="173"/>
      <c r="S35" s="191"/>
      <c r="T35" s="191"/>
      <c r="U35" s="191"/>
      <c r="V35" s="191"/>
      <c r="W35" s="175"/>
      <c r="X35" s="173"/>
      <c r="Y35" s="181"/>
      <c r="Z35" s="182"/>
      <c r="AA35" s="182"/>
      <c r="AB35" s="15"/>
      <c r="AC35" s="15"/>
    </row>
    <row r="36" spans="6:31" hidden="1" x14ac:dyDescent="0.25">
      <c r="F36" s="29"/>
      <c r="G36" s="350" t="s">
        <v>53</v>
      </c>
      <c r="H36" s="350"/>
      <c r="I36" s="10">
        <v>25</v>
      </c>
      <c r="J36" s="10">
        <v>20</v>
      </c>
      <c r="K36" s="4"/>
      <c r="L36" s="4"/>
      <c r="M36" s="4"/>
      <c r="N36" s="48"/>
      <c r="O36" s="173"/>
      <c r="P36" s="173"/>
      <c r="Q36" s="173"/>
      <c r="R36" s="173"/>
      <c r="S36" s="173"/>
      <c r="T36" s="173"/>
      <c r="U36" s="173"/>
      <c r="V36" s="173"/>
      <c r="W36" s="351"/>
      <c r="X36" s="351"/>
      <c r="Y36" s="186"/>
      <c r="Z36" s="352"/>
      <c r="AA36" s="352"/>
      <c r="AB36" s="120"/>
      <c r="AC36" s="120"/>
      <c r="AD36" s="120"/>
      <c r="AE36" s="120"/>
    </row>
    <row r="37" spans="6:31" hidden="1" x14ac:dyDescent="0.25">
      <c r="F37" s="29"/>
      <c r="G37" s="353" t="s">
        <v>49</v>
      </c>
      <c r="H37" s="353"/>
      <c r="I37" s="10">
        <v>20</v>
      </c>
      <c r="J37" s="10">
        <v>16</v>
      </c>
      <c r="K37" s="4"/>
      <c r="L37" s="4"/>
      <c r="M37" s="4"/>
      <c r="N37" s="48"/>
      <c r="O37" s="173"/>
      <c r="P37" s="173"/>
      <c r="Q37" s="173"/>
      <c r="R37" s="173"/>
      <c r="S37" s="173"/>
      <c r="T37" s="173"/>
      <c r="U37" s="173"/>
      <c r="V37" s="173"/>
      <c r="W37" s="354"/>
      <c r="X37" s="354"/>
      <c r="Y37" s="188"/>
      <c r="Z37" s="160"/>
      <c r="AA37" s="160"/>
      <c r="AB37" s="108"/>
      <c r="AC37" s="108"/>
      <c r="AD37" s="108"/>
      <c r="AE37" s="109"/>
    </row>
    <row r="38" spans="6:31" hidden="1" x14ac:dyDescent="0.25">
      <c r="F38" s="29"/>
      <c r="G38" s="350" t="s">
        <v>188</v>
      </c>
      <c r="H38" s="350"/>
      <c r="I38" s="10">
        <v>6</v>
      </c>
      <c r="J38" s="10">
        <v>6</v>
      </c>
      <c r="K38" s="4"/>
      <c r="L38" s="4"/>
      <c r="M38" s="4"/>
      <c r="N38" s="48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88"/>
      <c r="Z38" s="160"/>
      <c r="AA38" s="160"/>
      <c r="AB38" s="108"/>
      <c r="AC38" s="108"/>
      <c r="AD38" s="108"/>
      <c r="AE38" s="109"/>
    </row>
    <row r="39" spans="6:31" hidden="1" x14ac:dyDescent="0.25">
      <c r="F39" s="29"/>
      <c r="G39" s="350" t="s">
        <v>10</v>
      </c>
      <c r="H39" s="350"/>
      <c r="I39" s="10">
        <v>8</v>
      </c>
      <c r="J39" s="10">
        <v>8</v>
      </c>
      <c r="K39" s="4"/>
      <c r="L39" s="4"/>
      <c r="M39" s="4"/>
      <c r="N39" s="48"/>
      <c r="O39" s="173"/>
      <c r="P39" s="173"/>
      <c r="Q39" s="173"/>
      <c r="R39" s="173"/>
      <c r="S39" s="173"/>
      <c r="T39" s="173"/>
      <c r="U39" s="173"/>
      <c r="V39" s="173"/>
      <c r="W39" s="354"/>
      <c r="X39" s="354"/>
      <c r="Y39" s="188"/>
      <c r="Z39" s="160"/>
      <c r="AA39" s="160"/>
      <c r="AB39" s="108"/>
      <c r="AC39" s="108"/>
      <c r="AD39" s="108"/>
      <c r="AE39" s="109"/>
    </row>
    <row r="40" spans="6:31" hidden="1" x14ac:dyDescent="0.25">
      <c r="F40" s="29"/>
      <c r="G40" s="350" t="s">
        <v>41</v>
      </c>
      <c r="H40" s="350"/>
      <c r="I40" s="10">
        <v>225</v>
      </c>
      <c r="J40" s="10">
        <v>225</v>
      </c>
      <c r="K40" s="4"/>
      <c r="L40" s="4"/>
      <c r="M40" s="4"/>
      <c r="N40" s="48"/>
      <c r="O40" s="173"/>
      <c r="P40" s="173"/>
      <c r="Q40" s="173"/>
      <c r="R40" s="173"/>
      <c r="S40" s="173"/>
      <c r="T40" s="173"/>
      <c r="U40" s="173"/>
      <c r="V40" s="173"/>
      <c r="W40" s="354"/>
      <c r="X40" s="354"/>
      <c r="Y40" s="188"/>
      <c r="Z40" s="160"/>
      <c r="AA40" s="160"/>
      <c r="AB40" s="108"/>
      <c r="AC40" s="108"/>
      <c r="AD40" s="108"/>
      <c r="AE40" s="109"/>
    </row>
    <row r="41" spans="6:31" hidden="1" x14ac:dyDescent="0.25">
      <c r="F41" s="128"/>
      <c r="G41" s="355"/>
      <c r="H41" s="350"/>
      <c r="I41" s="10"/>
      <c r="J41" s="10"/>
      <c r="K41" s="4"/>
      <c r="L41" s="4"/>
      <c r="M41" s="4"/>
      <c r="N41" s="48"/>
      <c r="O41" s="173"/>
      <c r="P41" s="173"/>
      <c r="Q41" s="173"/>
      <c r="R41" s="173"/>
      <c r="S41" s="173"/>
      <c r="T41" s="173"/>
      <c r="U41" s="173"/>
      <c r="V41" s="173"/>
      <c r="W41" s="354"/>
      <c r="X41" s="354"/>
      <c r="Y41" s="188"/>
      <c r="Z41" s="160"/>
      <c r="AA41" s="160"/>
      <c r="AB41" s="108"/>
      <c r="AC41" s="108"/>
      <c r="AD41" s="108"/>
      <c r="AE41" s="109"/>
    </row>
    <row r="42" spans="6:31" x14ac:dyDescent="0.25">
      <c r="F42" s="98">
        <v>162</v>
      </c>
      <c r="G42" s="356" t="s">
        <v>288</v>
      </c>
      <c r="H42" s="357"/>
      <c r="I42" s="337">
        <v>100</v>
      </c>
      <c r="J42" s="337"/>
      <c r="K42" s="3">
        <v>17.690000000000001</v>
      </c>
      <c r="L42" s="3">
        <v>12.87</v>
      </c>
      <c r="M42" s="3">
        <v>8.2200000000000006</v>
      </c>
      <c r="N42" s="43">
        <v>250.81</v>
      </c>
      <c r="O42" s="173">
        <v>65</v>
      </c>
      <c r="P42" s="173">
        <v>11.26</v>
      </c>
      <c r="Q42" s="173">
        <v>10.36</v>
      </c>
      <c r="R42" s="173">
        <v>72</v>
      </c>
      <c r="S42" s="173">
        <v>1.5</v>
      </c>
      <c r="T42" s="173"/>
      <c r="U42" s="173">
        <v>0.03</v>
      </c>
      <c r="V42" s="173">
        <v>0.1</v>
      </c>
      <c r="W42" s="354">
        <v>0.92</v>
      </c>
      <c r="X42" s="354"/>
      <c r="Y42" s="188"/>
      <c r="Z42" s="160"/>
      <c r="AA42" s="160"/>
      <c r="AB42" s="108"/>
      <c r="AC42" s="108"/>
      <c r="AD42" s="108"/>
      <c r="AE42" s="109"/>
    </row>
    <row r="43" spans="6:31" hidden="1" x14ac:dyDescent="0.25">
      <c r="F43" s="98"/>
      <c r="G43" s="358" t="s">
        <v>97</v>
      </c>
      <c r="H43" s="359"/>
      <c r="I43" s="101">
        <v>130</v>
      </c>
      <c r="J43" s="101">
        <v>110</v>
      </c>
      <c r="K43" s="99"/>
      <c r="L43" s="99"/>
      <c r="M43" s="99"/>
      <c r="N43" s="179"/>
      <c r="O43" s="173"/>
      <c r="P43" s="173"/>
      <c r="Q43" s="173"/>
      <c r="R43" s="173"/>
      <c r="S43" s="173"/>
      <c r="T43" s="173"/>
      <c r="U43" s="173"/>
      <c r="V43" s="173"/>
      <c r="W43" s="354"/>
      <c r="X43" s="354"/>
      <c r="Y43" s="188"/>
      <c r="Z43" s="160"/>
      <c r="AA43" s="160"/>
      <c r="AB43" s="108"/>
      <c r="AC43" s="108"/>
      <c r="AD43" s="108"/>
      <c r="AE43" s="109"/>
    </row>
    <row r="44" spans="6:31" hidden="1" x14ac:dyDescent="0.25">
      <c r="F44" s="98"/>
      <c r="G44" s="360" t="s">
        <v>53</v>
      </c>
      <c r="H44" s="361"/>
      <c r="I44" s="10">
        <v>20</v>
      </c>
      <c r="J44" s="10">
        <v>16</v>
      </c>
      <c r="K44" s="99"/>
      <c r="L44" s="99"/>
      <c r="M44" s="99"/>
      <c r="N44" s="179"/>
      <c r="O44" s="173"/>
      <c r="P44" s="173"/>
      <c r="Q44" s="173"/>
      <c r="R44" s="173"/>
      <c r="S44" s="173"/>
      <c r="T44" s="173"/>
      <c r="U44" s="173"/>
      <c r="V44" s="173"/>
      <c r="W44" s="354"/>
      <c r="X44" s="354"/>
      <c r="Y44" s="188"/>
      <c r="Z44" s="160"/>
      <c r="AA44" s="160"/>
    </row>
    <row r="45" spans="6:31" hidden="1" x14ac:dyDescent="0.25">
      <c r="F45" s="98"/>
      <c r="G45" s="360" t="s">
        <v>49</v>
      </c>
      <c r="H45" s="361"/>
      <c r="I45" s="10">
        <v>15</v>
      </c>
      <c r="J45" s="10">
        <v>12</v>
      </c>
      <c r="K45" s="99"/>
      <c r="L45" s="99"/>
      <c r="M45" s="99"/>
      <c r="N45" s="179"/>
      <c r="O45" s="173"/>
      <c r="P45" s="173"/>
      <c r="Q45" s="173"/>
      <c r="R45" s="173"/>
      <c r="S45" s="173"/>
      <c r="T45" s="173"/>
      <c r="U45" s="173"/>
      <c r="V45" s="173"/>
      <c r="W45" s="362"/>
      <c r="X45" s="362"/>
      <c r="Y45" s="189"/>
      <c r="Z45" s="363"/>
      <c r="AA45" s="363"/>
      <c r="AB45" s="15"/>
      <c r="AC45" s="15"/>
      <c r="AD45" s="15"/>
      <c r="AE45" s="15"/>
    </row>
    <row r="46" spans="6:31" hidden="1" x14ac:dyDescent="0.25">
      <c r="F46" s="98"/>
      <c r="G46" s="360" t="s">
        <v>188</v>
      </c>
      <c r="H46" s="361"/>
      <c r="I46" s="101">
        <v>10</v>
      </c>
      <c r="J46" s="101">
        <v>10</v>
      </c>
      <c r="K46" s="99"/>
      <c r="L46" s="99"/>
      <c r="M46" s="99"/>
      <c r="N46" s="179"/>
      <c r="O46" s="173"/>
      <c r="P46" s="173"/>
      <c r="Q46" s="173"/>
      <c r="R46" s="173"/>
      <c r="S46" s="173"/>
      <c r="T46" s="173"/>
      <c r="U46" s="173"/>
      <c r="V46" s="173"/>
      <c r="W46" s="354"/>
      <c r="X46" s="354"/>
      <c r="Y46" s="190"/>
      <c r="Z46" s="181"/>
      <c r="AA46" s="181"/>
    </row>
    <row r="47" spans="6:31" hidden="1" x14ac:dyDescent="0.25">
      <c r="F47" s="4"/>
      <c r="G47" s="350" t="s">
        <v>9</v>
      </c>
      <c r="H47" s="350"/>
      <c r="I47" s="101">
        <v>5</v>
      </c>
      <c r="J47" s="101">
        <v>5</v>
      </c>
      <c r="K47" s="4"/>
      <c r="L47" s="4"/>
      <c r="M47" s="4"/>
      <c r="N47" s="48"/>
      <c r="O47" s="173"/>
      <c r="P47" s="173"/>
      <c r="Q47" s="173"/>
      <c r="R47" s="173"/>
      <c r="S47" s="173"/>
      <c r="T47" s="173"/>
      <c r="U47" s="173"/>
      <c r="V47" s="173"/>
      <c r="W47" s="354"/>
      <c r="X47" s="354"/>
      <c r="Y47" s="190"/>
      <c r="Z47" s="181"/>
      <c r="AA47" s="181"/>
    </row>
    <row r="48" spans="6:31" hidden="1" x14ac:dyDescent="0.25">
      <c r="F48" s="4"/>
      <c r="G48" s="360" t="s">
        <v>4</v>
      </c>
      <c r="H48" s="361"/>
      <c r="I48" s="101">
        <v>5</v>
      </c>
      <c r="J48" s="101">
        <v>5</v>
      </c>
      <c r="K48" s="4"/>
      <c r="L48" s="4"/>
      <c r="M48" s="4"/>
      <c r="N48" s="48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90"/>
      <c r="Z48" s="181"/>
      <c r="AA48" s="181"/>
    </row>
    <row r="49" spans="6:29" hidden="1" x14ac:dyDescent="0.25">
      <c r="F49" s="4"/>
      <c r="G49" s="364" t="s">
        <v>41</v>
      </c>
      <c r="H49" s="365"/>
      <c r="I49" s="198">
        <v>26</v>
      </c>
      <c r="J49" s="198">
        <v>26</v>
      </c>
      <c r="K49" s="91"/>
      <c r="L49" s="91"/>
      <c r="M49" s="91"/>
      <c r="N49" s="199"/>
      <c r="O49" s="200"/>
      <c r="P49" s="200"/>
      <c r="Q49" s="200"/>
      <c r="R49" s="200"/>
      <c r="S49" s="200"/>
      <c r="T49" s="200"/>
      <c r="U49" s="200"/>
      <c r="V49" s="200"/>
      <c r="W49" s="366"/>
      <c r="X49" s="366"/>
      <c r="Y49" s="190"/>
      <c r="Z49" s="181"/>
      <c r="AA49" s="181"/>
    </row>
    <row r="50" spans="6:29" ht="16.5" customHeight="1" x14ac:dyDescent="0.25">
      <c r="F50" s="98">
        <v>136</v>
      </c>
      <c r="G50" s="367" t="s">
        <v>190</v>
      </c>
      <c r="H50" s="367"/>
      <c r="I50" s="368">
        <v>200</v>
      </c>
      <c r="J50" s="368"/>
      <c r="K50" s="107">
        <v>2.8</v>
      </c>
      <c r="L50" s="107">
        <v>3.9</v>
      </c>
      <c r="M50" s="107">
        <v>11.3</v>
      </c>
      <c r="N50" s="107">
        <v>90.5</v>
      </c>
      <c r="O50" s="173">
        <v>48.4</v>
      </c>
      <c r="P50" s="173">
        <v>40.299999999999997</v>
      </c>
      <c r="Q50" s="173">
        <v>17.5</v>
      </c>
      <c r="R50" s="173">
        <v>43.2</v>
      </c>
      <c r="S50" s="173">
        <v>1.08</v>
      </c>
      <c r="T50" s="173">
        <v>100</v>
      </c>
      <c r="U50" s="173">
        <v>0.08</v>
      </c>
      <c r="V50" s="173">
        <v>0.12</v>
      </c>
      <c r="W50" s="354">
        <v>6.3</v>
      </c>
      <c r="X50" s="354"/>
      <c r="Y50" s="190"/>
      <c r="Z50" s="181"/>
      <c r="AA50" s="181"/>
    </row>
    <row r="51" spans="6:29" hidden="1" x14ac:dyDescent="0.25">
      <c r="F51" s="87"/>
      <c r="G51" s="369" t="s">
        <v>53</v>
      </c>
      <c r="H51" s="369"/>
      <c r="I51" s="169">
        <v>87</v>
      </c>
      <c r="J51" s="169">
        <v>70</v>
      </c>
      <c r="K51" s="127"/>
      <c r="L51" s="127"/>
      <c r="M51" s="127"/>
      <c r="N51" s="127"/>
      <c r="O51" s="173"/>
      <c r="P51" s="173"/>
      <c r="Q51" s="173"/>
      <c r="R51" s="173"/>
      <c r="S51" s="173"/>
      <c r="T51" s="173"/>
      <c r="U51" s="173"/>
      <c r="V51" s="173"/>
      <c r="W51" s="354"/>
      <c r="X51" s="354"/>
      <c r="Y51" s="190"/>
      <c r="Z51" s="181"/>
      <c r="AA51" s="181"/>
    </row>
    <row r="52" spans="6:29" hidden="1" x14ac:dyDescent="0.25">
      <c r="F52" s="87"/>
      <c r="G52" s="369" t="s">
        <v>62</v>
      </c>
      <c r="H52" s="369"/>
      <c r="I52" s="169">
        <v>139</v>
      </c>
      <c r="J52" s="169">
        <v>111</v>
      </c>
      <c r="K52" s="127"/>
      <c r="L52" s="127"/>
      <c r="M52" s="127"/>
      <c r="N52" s="127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90"/>
      <c r="Z52" s="181"/>
      <c r="AA52" s="181"/>
    </row>
    <row r="53" spans="6:29" hidden="1" x14ac:dyDescent="0.25">
      <c r="F53" s="87"/>
      <c r="G53" s="369" t="s">
        <v>63</v>
      </c>
      <c r="H53" s="369"/>
      <c r="I53" s="169">
        <v>50</v>
      </c>
      <c r="J53" s="169">
        <v>42</v>
      </c>
      <c r="K53" s="127"/>
      <c r="L53" s="127"/>
      <c r="M53" s="127"/>
      <c r="N53" s="127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90"/>
      <c r="Z53" s="181"/>
      <c r="AA53" s="181"/>
    </row>
    <row r="54" spans="6:29" hidden="1" x14ac:dyDescent="0.25">
      <c r="F54" s="87"/>
      <c r="G54" s="369" t="s">
        <v>49</v>
      </c>
      <c r="H54" s="369"/>
      <c r="I54" s="169">
        <v>20</v>
      </c>
      <c r="J54" s="169">
        <v>16</v>
      </c>
      <c r="K54" s="127"/>
      <c r="L54" s="127"/>
      <c r="M54" s="127"/>
      <c r="N54" s="127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90"/>
      <c r="Z54" s="181"/>
      <c r="AA54" s="181"/>
    </row>
    <row r="55" spans="6:29" hidden="1" x14ac:dyDescent="0.25">
      <c r="F55" s="87"/>
      <c r="G55" s="369" t="s">
        <v>9</v>
      </c>
      <c r="H55" s="369"/>
      <c r="I55" s="169">
        <v>15</v>
      </c>
      <c r="J55" s="169">
        <v>15</v>
      </c>
      <c r="K55" s="127"/>
      <c r="L55" s="127"/>
      <c r="M55" s="127"/>
      <c r="N55" s="127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90"/>
      <c r="Z55" s="181"/>
      <c r="AA55" s="181"/>
    </row>
    <row r="56" spans="6:29" hidden="1" x14ac:dyDescent="0.25">
      <c r="F56" s="87"/>
      <c r="G56" s="369" t="s">
        <v>7</v>
      </c>
      <c r="H56" s="369"/>
      <c r="I56" s="169">
        <v>10</v>
      </c>
      <c r="J56" s="169">
        <v>10</v>
      </c>
      <c r="K56" s="127"/>
      <c r="L56" s="127"/>
      <c r="M56" s="127"/>
      <c r="N56" s="127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85"/>
      <c r="Z56" s="185"/>
      <c r="AA56" s="185"/>
    </row>
    <row r="57" spans="6:29" ht="30" customHeight="1" x14ac:dyDescent="0.25">
      <c r="F57" s="87"/>
      <c r="G57" s="367" t="s">
        <v>38</v>
      </c>
      <c r="H57" s="367"/>
      <c r="I57" s="368">
        <v>100</v>
      </c>
      <c r="J57" s="368"/>
      <c r="K57" s="107">
        <v>5.7</v>
      </c>
      <c r="L57" s="107">
        <v>1.2</v>
      </c>
      <c r="M57" s="107">
        <v>35.9</v>
      </c>
      <c r="N57" s="107">
        <v>176.2</v>
      </c>
      <c r="O57" s="173">
        <v>86</v>
      </c>
      <c r="P57" s="173">
        <v>12</v>
      </c>
      <c r="Q57" s="173">
        <v>20</v>
      </c>
      <c r="R57" s="173">
        <v>114</v>
      </c>
      <c r="S57" s="173">
        <v>3.6</v>
      </c>
      <c r="T57" s="173"/>
      <c r="U57" s="173">
        <v>0.26</v>
      </c>
      <c r="V57" s="173">
        <v>0.28000000000000003</v>
      </c>
      <c r="W57" s="173"/>
      <c r="X57" s="173"/>
      <c r="Y57" s="185"/>
      <c r="Z57" s="185"/>
      <c r="AA57" s="185"/>
    </row>
    <row r="58" spans="6:29" ht="29.25" customHeight="1" x14ac:dyDescent="0.25">
      <c r="F58" s="87"/>
      <c r="G58" s="367" t="s">
        <v>17</v>
      </c>
      <c r="H58" s="367"/>
      <c r="I58" s="368">
        <v>50</v>
      </c>
      <c r="J58" s="368"/>
      <c r="K58" s="107">
        <v>5.4</v>
      </c>
      <c r="L58" s="107">
        <v>0.84</v>
      </c>
      <c r="M58" s="107">
        <v>34.700000000000003</v>
      </c>
      <c r="N58" s="107">
        <v>177.7</v>
      </c>
      <c r="O58" s="173">
        <v>43.48</v>
      </c>
      <c r="P58" s="173">
        <v>6.25</v>
      </c>
      <c r="Q58" s="173">
        <v>10.6</v>
      </c>
      <c r="R58" s="173">
        <v>57.8</v>
      </c>
      <c r="S58" s="173">
        <v>1.8</v>
      </c>
      <c r="T58" s="173"/>
      <c r="U58" s="173">
        <v>0.13</v>
      </c>
      <c r="V58" s="173">
        <v>0.14000000000000001</v>
      </c>
      <c r="W58" s="175"/>
      <c r="X58" s="201"/>
      <c r="Y58" s="181"/>
      <c r="Z58" s="181"/>
      <c r="AA58" s="181"/>
      <c r="AB58" s="1"/>
      <c r="AC58" s="1"/>
    </row>
    <row r="59" spans="6:29" ht="25.5" customHeight="1" x14ac:dyDescent="0.25">
      <c r="F59" s="29">
        <v>255</v>
      </c>
      <c r="G59" s="370" t="s">
        <v>101</v>
      </c>
      <c r="H59" s="371"/>
      <c r="I59" s="372">
        <v>200</v>
      </c>
      <c r="J59" s="373"/>
      <c r="K59" s="112">
        <v>0.44</v>
      </c>
      <c r="L59" s="112">
        <v>0.02</v>
      </c>
      <c r="M59" s="112">
        <v>31.74</v>
      </c>
      <c r="N59" s="158">
        <v>125.8</v>
      </c>
      <c r="O59" s="201">
        <v>29.3</v>
      </c>
      <c r="P59" s="201">
        <v>32.4</v>
      </c>
      <c r="Q59" s="201">
        <v>12.4</v>
      </c>
      <c r="R59" s="201">
        <v>23.44</v>
      </c>
      <c r="S59" s="201">
        <v>0.7</v>
      </c>
      <c r="T59" s="201"/>
      <c r="U59" s="201">
        <v>1.6E-2</v>
      </c>
      <c r="V59" s="201">
        <v>2.4E-2</v>
      </c>
      <c r="W59" s="201">
        <v>0.72</v>
      </c>
      <c r="X59" s="173"/>
      <c r="Y59" s="185"/>
      <c r="Z59" s="182"/>
      <c r="AA59" s="182"/>
      <c r="AB59" s="15"/>
      <c r="AC59" s="15"/>
    </row>
    <row r="60" spans="6:29" hidden="1" x14ac:dyDescent="0.25">
      <c r="F60" s="39"/>
      <c r="G60" s="350" t="s">
        <v>57</v>
      </c>
      <c r="H60" s="350"/>
      <c r="I60" s="8">
        <v>20</v>
      </c>
      <c r="J60" s="8">
        <v>25</v>
      </c>
      <c r="K60" s="3"/>
      <c r="L60" s="3"/>
      <c r="M60" s="3"/>
      <c r="N60" s="4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85"/>
      <c r="Z60" s="185"/>
      <c r="AA60" s="185"/>
    </row>
    <row r="61" spans="6:29" hidden="1" x14ac:dyDescent="0.25">
      <c r="F61" s="39"/>
      <c r="G61" s="350" t="s">
        <v>35</v>
      </c>
      <c r="H61" s="350"/>
      <c r="I61" s="8">
        <v>20</v>
      </c>
      <c r="J61" s="8">
        <v>20</v>
      </c>
      <c r="K61" s="3"/>
      <c r="L61" s="3"/>
      <c r="M61" s="3"/>
      <c r="N61" s="4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85"/>
      <c r="Z61" s="185"/>
      <c r="AA61" s="185"/>
    </row>
    <row r="62" spans="6:29" hidden="1" x14ac:dyDescent="0.25">
      <c r="F62" s="39"/>
      <c r="G62" s="343" t="s">
        <v>41</v>
      </c>
      <c r="H62" s="344"/>
      <c r="I62" s="8">
        <v>190</v>
      </c>
      <c r="J62" s="8">
        <v>190</v>
      </c>
      <c r="K62" s="3"/>
      <c r="L62" s="3"/>
      <c r="M62" s="3"/>
      <c r="N62" s="4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85"/>
      <c r="Z62" s="185"/>
      <c r="AA62" s="185"/>
    </row>
    <row r="63" spans="6:29" hidden="1" x14ac:dyDescent="0.25">
      <c r="F63" s="39"/>
      <c r="G63" s="343" t="s">
        <v>58</v>
      </c>
      <c r="H63" s="344"/>
      <c r="I63" s="8">
        <v>25</v>
      </c>
      <c r="J63" s="8">
        <v>25</v>
      </c>
      <c r="K63" s="3"/>
      <c r="L63" s="3"/>
      <c r="M63" s="3"/>
      <c r="N63" s="4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85"/>
      <c r="Z63" s="185"/>
      <c r="AA63" s="185"/>
    </row>
    <row r="64" spans="6:29" x14ac:dyDescent="0.25">
      <c r="F64" s="4"/>
      <c r="G64" s="340" t="s">
        <v>42</v>
      </c>
      <c r="H64" s="340"/>
      <c r="I64" s="341">
        <f>I31+I33+I42+I50+I57+I58+I59</f>
        <v>1000</v>
      </c>
      <c r="J64" s="342"/>
      <c r="K64" s="3">
        <f>SUM(K31:K63)</f>
        <v>35.03</v>
      </c>
      <c r="L64" s="3">
        <f>SUM(L31:L63)</f>
        <v>24.929999999999996</v>
      </c>
      <c r="M64" s="3">
        <f>SUM(M31:M63)</f>
        <v>136.35</v>
      </c>
      <c r="N64" s="43">
        <f>SUM(N31:N63)</f>
        <v>971.01</v>
      </c>
      <c r="O64" s="176">
        <f>SUM(O31:O63)</f>
        <v>292.48</v>
      </c>
      <c r="P64" s="176">
        <f t="shared" ref="P64:W64" si="1">SUM(P31:P63)</f>
        <v>140.51</v>
      </c>
      <c r="Q64" s="176">
        <f t="shared" si="1"/>
        <v>90.03</v>
      </c>
      <c r="R64" s="176">
        <f t="shared" si="1"/>
        <v>352.71000000000004</v>
      </c>
      <c r="S64" s="176">
        <f t="shared" si="1"/>
        <v>8.9499999999999993</v>
      </c>
      <c r="T64" s="176">
        <f t="shared" si="1"/>
        <v>122.5</v>
      </c>
      <c r="U64" s="176">
        <f t="shared" si="1"/>
        <v>0.51600000000000001</v>
      </c>
      <c r="V64" s="176">
        <f t="shared" si="1"/>
        <v>0.66400000000000003</v>
      </c>
      <c r="W64" s="176">
        <f t="shared" si="1"/>
        <v>14.250000000000002</v>
      </c>
      <c r="X64" s="173"/>
      <c r="Y64" s="181"/>
      <c r="Z64" s="181"/>
      <c r="AA64" s="185"/>
    </row>
    <row r="65" spans="6:30" ht="12" customHeight="1" x14ac:dyDescent="0.25">
      <c r="F65" s="48"/>
      <c r="G65" s="26"/>
      <c r="H65" s="26"/>
      <c r="I65" s="27"/>
      <c r="J65" s="27"/>
      <c r="K65" s="27"/>
      <c r="L65" s="27"/>
      <c r="M65" s="27"/>
      <c r="N65" s="168">
        <f>N64/N117</f>
        <v>0.30269429438041828</v>
      </c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81"/>
      <c r="Z65" s="181"/>
      <c r="AA65" s="185"/>
    </row>
    <row r="66" spans="6:30" x14ac:dyDescent="0.25">
      <c r="F66" s="333" t="s">
        <v>59</v>
      </c>
      <c r="G66" s="333"/>
      <c r="H66" s="333"/>
      <c r="I66" s="333"/>
      <c r="J66" s="333"/>
      <c r="K66" s="333"/>
      <c r="L66" s="333"/>
      <c r="M66" s="333"/>
      <c r="N66" s="346"/>
      <c r="O66" s="173"/>
      <c r="P66" s="173"/>
      <c r="Q66" s="173"/>
      <c r="R66" s="173"/>
      <c r="S66" s="351"/>
      <c r="T66" s="351"/>
      <c r="U66" s="351"/>
      <c r="V66" s="351"/>
      <c r="W66" s="351"/>
      <c r="X66" s="363"/>
      <c r="Y66" s="363"/>
      <c r="Z66" s="363"/>
      <c r="AA66" s="182"/>
      <c r="AB66" s="15"/>
      <c r="AC66" s="15"/>
      <c r="AD66" s="15"/>
    </row>
    <row r="67" spans="6:30" ht="0.75" customHeight="1" x14ac:dyDescent="0.25">
      <c r="F67" s="4"/>
      <c r="G67" s="374"/>
      <c r="H67" s="374"/>
      <c r="I67" s="337"/>
      <c r="J67" s="337"/>
      <c r="K67" s="10"/>
      <c r="L67" s="10"/>
      <c r="M67" s="10"/>
      <c r="N67" s="57"/>
      <c r="O67" s="173"/>
      <c r="P67" s="173"/>
      <c r="Q67" s="173"/>
      <c r="R67" s="173"/>
      <c r="S67" s="354"/>
      <c r="T67" s="354"/>
      <c r="U67" s="354"/>
      <c r="V67" s="354"/>
      <c r="W67" s="354"/>
      <c r="X67" s="181"/>
      <c r="Y67" s="181"/>
      <c r="Z67" s="181"/>
      <c r="AA67" s="182"/>
      <c r="AB67" s="15"/>
      <c r="AC67" s="1"/>
      <c r="AD67" s="1"/>
    </row>
    <row r="68" spans="6:30" x14ac:dyDescent="0.25">
      <c r="F68" s="2">
        <v>389</v>
      </c>
      <c r="G68" s="335" t="s">
        <v>60</v>
      </c>
      <c r="H68" s="335"/>
      <c r="I68" s="337">
        <v>200</v>
      </c>
      <c r="J68" s="337"/>
      <c r="K68" s="3">
        <v>0.8</v>
      </c>
      <c r="L68" s="3">
        <v>0.6</v>
      </c>
      <c r="M68" s="3">
        <v>22</v>
      </c>
      <c r="N68" s="43">
        <v>92</v>
      </c>
      <c r="O68" s="173">
        <v>120</v>
      </c>
      <c r="P68" s="173">
        <v>14</v>
      </c>
      <c r="Q68" s="173">
        <v>8</v>
      </c>
      <c r="R68" s="173">
        <v>14</v>
      </c>
      <c r="S68" s="173">
        <v>1.4</v>
      </c>
      <c r="T68" s="173"/>
      <c r="U68" s="173">
        <v>0.02</v>
      </c>
      <c r="V68" s="173">
        <v>0.02</v>
      </c>
      <c r="W68" s="173">
        <v>4</v>
      </c>
      <c r="X68" s="363"/>
      <c r="Y68" s="363"/>
      <c r="Z68" s="363"/>
      <c r="AA68" s="182"/>
      <c r="AB68" s="15"/>
      <c r="AC68" s="15"/>
      <c r="AD68" s="15"/>
    </row>
    <row r="69" spans="6:30" ht="15" hidden="1" customHeight="1" x14ac:dyDescent="0.25">
      <c r="F69" s="4"/>
      <c r="G69" s="350" t="s">
        <v>60</v>
      </c>
      <c r="H69" s="350"/>
      <c r="I69" s="8">
        <v>200</v>
      </c>
      <c r="J69" s="8">
        <v>200</v>
      </c>
      <c r="K69" s="3"/>
      <c r="L69" s="3"/>
      <c r="M69" s="8"/>
      <c r="N69" s="133"/>
      <c r="O69" s="173"/>
      <c r="P69" s="173"/>
      <c r="Q69" s="173"/>
      <c r="R69" s="173"/>
      <c r="S69" s="176"/>
      <c r="T69" s="176"/>
      <c r="U69" s="176"/>
      <c r="V69" s="176"/>
      <c r="W69" s="176"/>
      <c r="X69" s="181"/>
      <c r="Y69" s="181"/>
      <c r="Z69" s="181"/>
      <c r="AA69" s="182"/>
      <c r="AB69" s="15"/>
      <c r="AC69" s="15"/>
      <c r="AD69" s="15"/>
    </row>
    <row r="70" spans="6:30" ht="28.5" customHeight="1" x14ac:dyDescent="0.25">
      <c r="F70" s="29">
        <v>305</v>
      </c>
      <c r="G70" s="375" t="s">
        <v>198</v>
      </c>
      <c r="H70" s="376"/>
      <c r="I70" s="346">
        <v>90</v>
      </c>
      <c r="J70" s="348"/>
      <c r="K70" s="9">
        <v>8.2200000000000006</v>
      </c>
      <c r="L70" s="9">
        <v>9.32</v>
      </c>
      <c r="M70" s="9">
        <v>30.15</v>
      </c>
      <c r="N70" s="105">
        <v>218.7</v>
      </c>
      <c r="O70" s="175">
        <v>74</v>
      </c>
      <c r="P70" s="173">
        <v>242</v>
      </c>
      <c r="Q70" s="173">
        <v>22.1</v>
      </c>
      <c r="R70" s="173">
        <v>43</v>
      </c>
      <c r="S70" s="173">
        <v>1.35</v>
      </c>
      <c r="T70" s="173">
        <v>13</v>
      </c>
      <c r="U70" s="173">
        <v>0.12</v>
      </c>
      <c r="V70" s="173">
        <v>0.1</v>
      </c>
      <c r="W70" s="173"/>
      <c r="X70" s="181"/>
      <c r="Y70" s="181"/>
      <c r="Z70" s="181"/>
      <c r="AA70" s="182"/>
      <c r="AB70" s="15"/>
      <c r="AC70" s="15"/>
      <c r="AD70" s="15"/>
    </row>
    <row r="71" spans="6:30" ht="15" hidden="1" customHeight="1" x14ac:dyDescent="0.25">
      <c r="F71" s="4"/>
      <c r="G71" s="377" t="s">
        <v>199</v>
      </c>
      <c r="H71" s="378"/>
      <c r="I71" s="8">
        <v>53</v>
      </c>
      <c r="J71" s="30">
        <v>50</v>
      </c>
      <c r="K71" s="3"/>
      <c r="L71" s="3"/>
      <c r="M71" s="3"/>
      <c r="N71" s="43"/>
      <c r="O71" s="173"/>
      <c r="P71" s="173"/>
      <c r="Q71" s="173"/>
      <c r="R71" s="173"/>
      <c r="S71" s="195"/>
      <c r="T71" s="195"/>
      <c r="U71" s="195"/>
      <c r="V71" s="195"/>
      <c r="W71" s="195"/>
      <c r="X71" s="181"/>
      <c r="Y71" s="181"/>
      <c r="Z71" s="181"/>
      <c r="AA71" s="182"/>
      <c r="AB71" s="15"/>
      <c r="AC71" s="15"/>
      <c r="AD71" s="15"/>
    </row>
    <row r="72" spans="6:30" ht="15" hidden="1" customHeight="1" x14ac:dyDescent="0.25">
      <c r="F72" s="4"/>
      <c r="G72" s="377" t="s">
        <v>200</v>
      </c>
      <c r="H72" s="378"/>
      <c r="I72" s="8">
        <v>58</v>
      </c>
      <c r="J72" s="30">
        <v>58</v>
      </c>
      <c r="K72" s="3"/>
      <c r="L72" s="3"/>
      <c r="M72" s="3"/>
      <c r="N72" s="43"/>
      <c r="O72" s="173"/>
      <c r="P72" s="173"/>
      <c r="Q72" s="173"/>
      <c r="R72" s="173"/>
      <c r="S72" s="195"/>
      <c r="T72" s="195"/>
      <c r="U72" s="195"/>
      <c r="V72" s="195"/>
      <c r="W72" s="195"/>
      <c r="X72" s="181"/>
      <c r="Y72" s="181"/>
      <c r="Z72" s="181"/>
      <c r="AA72" s="182"/>
      <c r="AB72" s="15"/>
      <c r="AC72" s="15"/>
      <c r="AD72" s="15"/>
    </row>
    <row r="73" spans="6:30" hidden="1" x14ac:dyDescent="0.25">
      <c r="F73" s="4"/>
      <c r="G73" s="355" t="s">
        <v>35</v>
      </c>
      <c r="H73" s="350"/>
      <c r="I73" s="8">
        <v>5</v>
      </c>
      <c r="J73" s="30">
        <v>5</v>
      </c>
      <c r="K73" s="3"/>
      <c r="L73" s="3"/>
      <c r="M73" s="3"/>
      <c r="N73" s="43"/>
      <c r="O73" s="173"/>
      <c r="P73" s="173"/>
      <c r="Q73" s="173"/>
      <c r="R73" s="173"/>
      <c r="S73" s="195"/>
      <c r="T73" s="195"/>
      <c r="U73" s="195"/>
      <c r="V73" s="195"/>
      <c r="W73" s="195"/>
      <c r="X73" s="181"/>
      <c r="Y73" s="181"/>
      <c r="Z73" s="181"/>
      <c r="AA73" s="182"/>
      <c r="AB73" s="15"/>
      <c r="AC73" s="15"/>
      <c r="AD73" s="15"/>
    </row>
    <row r="74" spans="6:30" hidden="1" x14ac:dyDescent="0.25">
      <c r="F74" s="4"/>
      <c r="G74" s="355" t="s">
        <v>122</v>
      </c>
      <c r="H74" s="350"/>
      <c r="I74" s="8">
        <v>1</v>
      </c>
      <c r="J74" s="30">
        <v>1</v>
      </c>
      <c r="K74" s="3"/>
      <c r="L74" s="3"/>
      <c r="M74" s="3"/>
      <c r="N74" s="43"/>
      <c r="O74" s="173"/>
      <c r="P74" s="173"/>
      <c r="Q74" s="173"/>
      <c r="R74" s="173"/>
      <c r="S74" s="195"/>
      <c r="T74" s="195"/>
      <c r="U74" s="195"/>
      <c r="V74" s="195"/>
      <c r="W74" s="195"/>
      <c r="X74" s="181"/>
      <c r="Y74" s="181"/>
      <c r="Z74" s="181"/>
      <c r="AA74" s="182"/>
      <c r="AB74" s="15"/>
      <c r="AC74" s="15"/>
      <c r="AD74" s="15"/>
    </row>
    <row r="75" spans="6:30" hidden="1" x14ac:dyDescent="0.25">
      <c r="F75" s="4"/>
      <c r="G75" s="355" t="s">
        <v>201</v>
      </c>
      <c r="H75" s="350"/>
      <c r="I75" s="10" t="s">
        <v>202</v>
      </c>
      <c r="J75" s="110">
        <v>3</v>
      </c>
      <c r="K75" s="3"/>
      <c r="L75" s="3"/>
      <c r="M75" s="3"/>
      <c r="N75" s="43"/>
      <c r="O75" s="173"/>
      <c r="P75" s="173"/>
      <c r="Q75" s="173"/>
      <c r="R75" s="173"/>
      <c r="S75" s="195"/>
      <c r="T75" s="195"/>
      <c r="U75" s="195"/>
      <c r="V75" s="195"/>
      <c r="W75" s="195"/>
      <c r="X75" s="181"/>
      <c r="Y75" s="181"/>
      <c r="Z75" s="181"/>
      <c r="AA75" s="182"/>
      <c r="AB75" s="15"/>
      <c r="AC75" s="15"/>
      <c r="AD75" s="15"/>
    </row>
    <row r="76" spans="6:30" hidden="1" x14ac:dyDescent="0.25">
      <c r="F76" s="4"/>
      <c r="G76" s="355" t="s">
        <v>33</v>
      </c>
      <c r="H76" s="350"/>
      <c r="I76" s="8">
        <v>20</v>
      </c>
      <c r="J76" s="110">
        <v>20</v>
      </c>
      <c r="K76" s="3"/>
      <c r="L76" s="3"/>
      <c r="M76" s="3"/>
      <c r="N76" s="43"/>
      <c r="O76" s="173"/>
      <c r="P76" s="173"/>
      <c r="Q76" s="173"/>
      <c r="R76" s="173"/>
      <c r="S76" s="195"/>
      <c r="T76" s="195"/>
      <c r="U76" s="195"/>
      <c r="V76" s="195"/>
      <c r="W76" s="195"/>
      <c r="X76" s="181"/>
      <c r="Y76" s="181"/>
      <c r="Z76" s="181"/>
      <c r="AA76" s="182"/>
      <c r="AB76" s="15"/>
      <c r="AC76" s="15"/>
      <c r="AD76" s="15"/>
    </row>
    <row r="77" spans="6:30" hidden="1" x14ac:dyDescent="0.25">
      <c r="F77" s="4"/>
      <c r="G77" s="355" t="s">
        <v>102</v>
      </c>
      <c r="H77" s="350"/>
      <c r="I77" s="379">
        <v>55</v>
      </c>
      <c r="J77" s="380"/>
      <c r="K77" s="3"/>
      <c r="L77" s="3"/>
      <c r="M77" s="3"/>
      <c r="N77" s="43"/>
      <c r="O77" s="173"/>
      <c r="P77" s="173"/>
      <c r="Q77" s="173"/>
      <c r="R77" s="173"/>
      <c r="S77" s="195"/>
      <c r="T77" s="195"/>
      <c r="U77" s="195"/>
      <c r="V77" s="195"/>
      <c r="W77" s="195"/>
      <c r="X77" s="181"/>
      <c r="Y77" s="181"/>
      <c r="Z77" s="181"/>
      <c r="AA77" s="182"/>
      <c r="AB77" s="15"/>
      <c r="AC77" s="15"/>
      <c r="AD77" s="15"/>
    </row>
    <row r="78" spans="6:30" hidden="1" x14ac:dyDescent="0.25">
      <c r="F78" s="4"/>
      <c r="G78" s="381"/>
      <c r="H78" s="382"/>
      <c r="I78" s="379">
        <v>47</v>
      </c>
      <c r="J78" s="380"/>
      <c r="K78" s="3"/>
      <c r="L78" s="3"/>
      <c r="M78" s="3"/>
      <c r="N78" s="43"/>
      <c r="O78" s="173"/>
      <c r="P78" s="173"/>
      <c r="Q78" s="173"/>
      <c r="R78" s="173"/>
      <c r="S78" s="354"/>
      <c r="T78" s="354"/>
      <c r="U78" s="354"/>
      <c r="V78" s="354"/>
      <c r="W78" s="354"/>
      <c r="X78" s="181"/>
      <c r="Y78" s="181"/>
      <c r="Z78" s="181"/>
      <c r="AA78" s="182"/>
      <c r="AB78" s="15"/>
      <c r="AC78" s="15"/>
      <c r="AD78" s="15"/>
    </row>
    <row r="79" spans="6:30" x14ac:dyDescent="0.25">
      <c r="F79" s="4"/>
      <c r="G79" s="340" t="s">
        <v>42</v>
      </c>
      <c r="H79" s="340"/>
      <c r="I79" s="341">
        <v>290</v>
      </c>
      <c r="J79" s="345"/>
      <c r="K79" s="3">
        <f>SUM(K68:K78)</f>
        <v>9.0200000000000014</v>
      </c>
      <c r="L79" s="3">
        <f>SUM(L68:L78)</f>
        <v>9.92</v>
      </c>
      <c r="M79" s="3">
        <f>SUM(M68:M78)</f>
        <v>52.15</v>
      </c>
      <c r="N79" s="43">
        <f>SUM(N68:N78)</f>
        <v>310.7</v>
      </c>
      <c r="O79" s="176">
        <f>SUM(O68:O78)</f>
        <v>194</v>
      </c>
      <c r="P79" s="176">
        <f t="shared" ref="P79:W79" si="2">SUM(P68:P78)</f>
        <v>256</v>
      </c>
      <c r="Q79" s="176">
        <f t="shared" si="2"/>
        <v>30.1</v>
      </c>
      <c r="R79" s="176">
        <f t="shared" si="2"/>
        <v>57</v>
      </c>
      <c r="S79" s="176">
        <f t="shared" si="2"/>
        <v>2.75</v>
      </c>
      <c r="T79" s="176">
        <f t="shared" si="2"/>
        <v>13</v>
      </c>
      <c r="U79" s="176">
        <f t="shared" si="2"/>
        <v>0.13999999999999999</v>
      </c>
      <c r="V79" s="176">
        <f t="shared" si="2"/>
        <v>0.12000000000000001</v>
      </c>
      <c r="W79" s="176">
        <f t="shared" si="2"/>
        <v>4</v>
      </c>
      <c r="X79" s="181"/>
      <c r="Y79" s="181"/>
      <c r="Z79" s="181"/>
      <c r="AA79" s="182"/>
      <c r="AB79" s="15"/>
      <c r="AC79" s="15"/>
      <c r="AD79" s="15"/>
    </row>
    <row r="80" spans="6:30" x14ac:dyDescent="0.25">
      <c r="F80" s="48"/>
      <c r="G80" s="26"/>
      <c r="H80" s="26"/>
      <c r="I80" s="27"/>
      <c r="J80" s="27"/>
      <c r="K80" s="27"/>
      <c r="L80" s="27"/>
      <c r="M80" s="27"/>
      <c r="N80" s="168">
        <f>N79/N117</f>
        <v>9.6854942033548538E-2</v>
      </c>
      <c r="O80" s="173"/>
      <c r="P80" s="173"/>
      <c r="Q80" s="173"/>
      <c r="R80" s="173"/>
      <c r="S80" s="173"/>
      <c r="T80" s="173"/>
      <c r="U80" s="173"/>
      <c r="V80" s="173"/>
      <c r="W80" s="173"/>
      <c r="X80" s="181"/>
      <c r="Y80" s="181"/>
      <c r="Z80" s="181"/>
      <c r="AA80" s="182"/>
      <c r="AB80" s="15"/>
      <c r="AC80" s="15"/>
      <c r="AD80" s="15"/>
    </row>
    <row r="81" spans="6:31" x14ac:dyDescent="0.25">
      <c r="F81" s="333" t="s">
        <v>74</v>
      </c>
      <c r="G81" s="333"/>
      <c r="H81" s="333"/>
      <c r="I81" s="333"/>
      <c r="J81" s="333"/>
      <c r="K81" s="333"/>
      <c r="L81" s="333"/>
      <c r="M81" s="333"/>
      <c r="N81" s="346"/>
      <c r="O81" s="173"/>
      <c r="P81" s="173"/>
      <c r="Q81" s="173"/>
      <c r="R81" s="173"/>
      <c r="S81" s="173"/>
      <c r="T81" s="173"/>
      <c r="U81" s="173"/>
      <c r="V81" s="173"/>
      <c r="W81" s="173"/>
      <c r="X81" s="181"/>
      <c r="Y81" s="181"/>
      <c r="Z81" s="181"/>
      <c r="AA81" s="182"/>
      <c r="AB81" s="15"/>
      <c r="AC81" s="15"/>
      <c r="AD81" s="15"/>
    </row>
    <row r="82" spans="6:31" ht="16.5" customHeight="1" x14ac:dyDescent="0.25">
      <c r="F82" s="29">
        <v>143</v>
      </c>
      <c r="G82" s="338" t="s">
        <v>240</v>
      </c>
      <c r="H82" s="349"/>
      <c r="I82" s="346">
        <v>120</v>
      </c>
      <c r="J82" s="348"/>
      <c r="K82" s="9">
        <v>16.04</v>
      </c>
      <c r="L82" s="9">
        <v>5.15</v>
      </c>
      <c r="M82" s="9">
        <v>5.0199999999999996</v>
      </c>
      <c r="N82" s="105">
        <v>130.58000000000001</v>
      </c>
      <c r="O82" s="101">
        <v>111.9</v>
      </c>
      <c r="P82" s="101">
        <v>63.9</v>
      </c>
      <c r="Q82" s="101">
        <v>11.59</v>
      </c>
      <c r="R82" s="101">
        <v>50.4</v>
      </c>
      <c r="S82" s="173">
        <v>1.1100000000000001</v>
      </c>
      <c r="T82" s="173">
        <v>116.9</v>
      </c>
      <c r="U82" s="173">
        <v>7.0000000000000007E-2</v>
      </c>
      <c r="V82" s="173">
        <v>0.11</v>
      </c>
      <c r="W82" s="173">
        <v>0.81</v>
      </c>
      <c r="X82" s="15"/>
      <c r="Y82" s="15"/>
      <c r="Z82" s="15"/>
      <c r="AA82" s="15"/>
      <c r="AB82" s="15"/>
      <c r="AC82" s="15"/>
      <c r="AD82" s="15"/>
    </row>
    <row r="83" spans="6:31" hidden="1" x14ac:dyDescent="0.25">
      <c r="F83" s="4"/>
      <c r="G83" s="355" t="s">
        <v>295</v>
      </c>
      <c r="H83" s="350"/>
      <c r="I83" s="10">
        <v>203</v>
      </c>
      <c r="J83" s="10">
        <v>150</v>
      </c>
      <c r="K83" s="4"/>
      <c r="L83" s="4"/>
      <c r="M83" s="4"/>
      <c r="N83" s="48"/>
      <c r="O83" s="101"/>
      <c r="P83" s="101"/>
      <c r="Q83" s="101"/>
      <c r="R83" s="101"/>
      <c r="S83" s="101"/>
      <c r="T83" s="101"/>
      <c r="U83" s="101"/>
      <c r="V83" s="101"/>
      <c r="W83" s="101"/>
      <c r="X83" s="15"/>
      <c r="Y83" s="15"/>
      <c r="Z83" s="15"/>
      <c r="AA83" s="15"/>
      <c r="AB83" s="11"/>
      <c r="AC83" s="11"/>
      <c r="AD83" s="11"/>
    </row>
    <row r="84" spans="6:31" hidden="1" x14ac:dyDescent="0.25">
      <c r="F84" s="4"/>
      <c r="G84" s="355" t="s">
        <v>3</v>
      </c>
      <c r="H84" s="350"/>
      <c r="I84" s="10">
        <v>10</v>
      </c>
      <c r="J84" s="10">
        <v>10</v>
      </c>
      <c r="K84" s="4"/>
      <c r="L84" s="4"/>
      <c r="M84" s="4"/>
      <c r="N84" s="48"/>
      <c r="O84" s="101"/>
      <c r="P84" s="101"/>
      <c r="Q84" s="101"/>
      <c r="R84" s="101"/>
      <c r="S84" s="101"/>
      <c r="T84" s="101"/>
      <c r="U84" s="101"/>
      <c r="V84" s="101"/>
      <c r="W84" s="101"/>
      <c r="Z84" s="11"/>
      <c r="AA84" s="11"/>
      <c r="AB84" s="11"/>
      <c r="AC84" s="11"/>
      <c r="AD84" s="11"/>
    </row>
    <row r="85" spans="6:31" hidden="1" x14ac:dyDescent="0.25">
      <c r="F85" s="4"/>
      <c r="G85" s="355" t="s">
        <v>33</v>
      </c>
      <c r="H85" s="350"/>
      <c r="I85" s="10">
        <v>10</v>
      </c>
      <c r="J85" s="10">
        <v>10</v>
      </c>
      <c r="K85" s="4"/>
      <c r="L85" s="4"/>
      <c r="M85" s="4"/>
      <c r="N85" s="48"/>
      <c r="O85" s="101"/>
      <c r="P85" s="101"/>
      <c r="Q85" s="101"/>
      <c r="R85" s="101"/>
      <c r="S85" s="383"/>
      <c r="T85" s="383"/>
      <c r="U85" s="383"/>
      <c r="V85" s="383"/>
      <c r="W85" s="383"/>
      <c r="X85" s="322"/>
      <c r="Y85" s="322"/>
      <c r="Z85" s="322"/>
      <c r="AA85" s="15"/>
      <c r="AB85" s="15"/>
      <c r="AC85" s="15"/>
      <c r="AD85" s="15"/>
    </row>
    <row r="86" spans="6:31" hidden="1" x14ac:dyDescent="0.25">
      <c r="F86" s="4"/>
      <c r="G86" s="350" t="s">
        <v>49</v>
      </c>
      <c r="H86" s="350"/>
      <c r="I86" s="10">
        <v>25</v>
      </c>
      <c r="J86" s="10">
        <v>20</v>
      </c>
      <c r="K86" s="4"/>
      <c r="L86" s="4"/>
      <c r="M86" s="4"/>
      <c r="N86" s="48"/>
      <c r="O86" s="101"/>
      <c r="P86" s="101"/>
      <c r="Q86" s="101"/>
      <c r="R86" s="101"/>
      <c r="S86" s="383"/>
      <c r="T86" s="383"/>
      <c r="U86" s="383"/>
      <c r="V86" s="383"/>
      <c r="W86" s="383"/>
      <c r="X86" s="11"/>
      <c r="Y86" s="11"/>
      <c r="Z86" s="11"/>
    </row>
    <row r="87" spans="6:31" hidden="1" x14ac:dyDescent="0.25">
      <c r="F87" s="4"/>
      <c r="G87" s="350" t="s">
        <v>8</v>
      </c>
      <c r="H87" s="350"/>
      <c r="I87" s="10">
        <v>10</v>
      </c>
      <c r="J87" s="10">
        <v>10</v>
      </c>
      <c r="K87" s="4"/>
      <c r="L87" s="4"/>
      <c r="M87" s="4"/>
      <c r="N87" s="48"/>
      <c r="O87" s="101"/>
      <c r="P87" s="101"/>
      <c r="Q87" s="101"/>
      <c r="R87" s="101"/>
      <c r="S87" s="383"/>
      <c r="T87" s="383"/>
      <c r="U87" s="383"/>
      <c r="V87" s="383"/>
      <c r="W87" s="383"/>
      <c r="X87" s="11"/>
      <c r="Y87" s="11"/>
      <c r="Z87" s="11"/>
    </row>
    <row r="88" spans="6:31" hidden="1" x14ac:dyDescent="0.25">
      <c r="F88" s="4"/>
      <c r="G88" s="344" t="s">
        <v>10</v>
      </c>
      <c r="H88" s="344"/>
      <c r="I88" s="10">
        <v>5</v>
      </c>
      <c r="J88" s="10">
        <v>5</v>
      </c>
      <c r="K88" s="4"/>
      <c r="L88" s="4"/>
      <c r="M88" s="4"/>
      <c r="N88" s="48"/>
      <c r="O88" s="101"/>
      <c r="P88" s="101"/>
      <c r="Q88" s="101"/>
      <c r="R88" s="101"/>
      <c r="S88" s="101"/>
      <c r="T88" s="101"/>
      <c r="U88" s="101"/>
      <c r="V88" s="101"/>
      <c r="W88" s="101"/>
      <c r="X88" s="11"/>
      <c r="Y88" s="11"/>
      <c r="Z88" s="11"/>
    </row>
    <row r="89" spans="6:31" hidden="1" x14ac:dyDescent="0.25">
      <c r="F89" s="4"/>
      <c r="G89" s="344" t="s">
        <v>107</v>
      </c>
      <c r="H89" s="344"/>
      <c r="I89" s="10"/>
      <c r="J89" s="10">
        <v>142</v>
      </c>
      <c r="K89" s="4"/>
      <c r="L89" s="4"/>
      <c r="M89" s="4"/>
      <c r="N89" s="48"/>
      <c r="O89" s="101"/>
      <c r="P89" s="101"/>
      <c r="Q89" s="101"/>
      <c r="R89" s="101"/>
      <c r="S89" s="383"/>
      <c r="T89" s="383"/>
      <c r="U89" s="383"/>
      <c r="V89" s="383"/>
      <c r="W89" s="383"/>
      <c r="X89" s="11"/>
      <c r="Y89" s="11"/>
      <c r="Z89" s="11"/>
      <c r="AE89" s="15"/>
    </row>
    <row r="90" spans="6:31" hidden="1" x14ac:dyDescent="0.25">
      <c r="F90" s="29"/>
      <c r="G90" s="350"/>
      <c r="H90" s="350"/>
      <c r="I90" s="10"/>
      <c r="J90" s="10"/>
      <c r="K90" s="4"/>
      <c r="L90" s="4"/>
      <c r="M90" s="4"/>
      <c r="N90" s="48"/>
      <c r="O90" s="101"/>
      <c r="P90" s="101"/>
      <c r="Q90" s="101"/>
      <c r="R90" s="101"/>
      <c r="S90" s="383"/>
      <c r="T90" s="383"/>
      <c r="U90" s="383"/>
      <c r="V90" s="383"/>
      <c r="W90" s="383"/>
      <c r="X90" s="11"/>
      <c r="Y90" s="11"/>
      <c r="Z90" s="11"/>
      <c r="AE90" s="15"/>
    </row>
    <row r="91" spans="6:31" ht="25.5" customHeight="1" x14ac:dyDescent="0.25">
      <c r="F91" s="29">
        <v>228</v>
      </c>
      <c r="G91" s="334" t="s">
        <v>55</v>
      </c>
      <c r="H91" s="334"/>
      <c r="I91" s="333">
        <v>200</v>
      </c>
      <c r="J91" s="333"/>
      <c r="K91" s="9">
        <v>3.98</v>
      </c>
      <c r="L91" s="9">
        <v>11.12</v>
      </c>
      <c r="M91" s="9">
        <v>31.52</v>
      </c>
      <c r="N91" s="105">
        <v>260.39999999999998</v>
      </c>
      <c r="O91" s="101">
        <v>1090</v>
      </c>
      <c r="P91" s="101">
        <v>25</v>
      </c>
      <c r="Q91" s="101">
        <v>44.4</v>
      </c>
      <c r="R91" s="101">
        <v>122</v>
      </c>
      <c r="S91" s="101">
        <v>1.6</v>
      </c>
      <c r="T91" s="101"/>
      <c r="U91" s="101">
        <v>0.26</v>
      </c>
      <c r="V91" s="101">
        <v>0.16</v>
      </c>
      <c r="W91" s="101">
        <v>34.5</v>
      </c>
      <c r="X91" s="11"/>
      <c r="Y91" s="11"/>
      <c r="Z91" s="11"/>
      <c r="AE91" s="15"/>
    </row>
    <row r="92" spans="6:31" hidden="1" x14ac:dyDescent="0.25">
      <c r="F92" s="29"/>
      <c r="G92" s="350" t="s">
        <v>5</v>
      </c>
      <c r="H92" s="350"/>
      <c r="I92" s="10">
        <v>380</v>
      </c>
      <c r="J92" s="10">
        <v>285</v>
      </c>
      <c r="K92" s="9"/>
      <c r="L92" s="9"/>
      <c r="M92" s="9"/>
      <c r="N92" s="105"/>
      <c r="O92" s="101"/>
      <c r="P92" s="101"/>
      <c r="Q92" s="101"/>
      <c r="R92" s="101"/>
      <c r="S92" s="101"/>
      <c r="T92" s="101"/>
      <c r="U92" s="101"/>
      <c r="V92" s="101"/>
      <c r="W92" s="101"/>
      <c r="X92" s="122"/>
      <c r="Y92" s="122"/>
      <c r="Z92" s="122"/>
      <c r="AA92" s="108"/>
      <c r="AB92" s="108"/>
      <c r="AC92" s="108"/>
      <c r="AD92" s="109"/>
      <c r="AE92" s="15"/>
    </row>
    <row r="93" spans="6:31" hidden="1" x14ac:dyDescent="0.25">
      <c r="F93" s="29"/>
      <c r="G93" s="350" t="s">
        <v>9</v>
      </c>
      <c r="H93" s="350"/>
      <c r="I93" s="10">
        <v>15</v>
      </c>
      <c r="J93" s="10">
        <v>15</v>
      </c>
      <c r="K93" s="4"/>
      <c r="L93" s="4"/>
      <c r="M93" s="4"/>
      <c r="N93" s="48"/>
      <c r="O93" s="101"/>
      <c r="P93" s="101"/>
      <c r="Q93" s="101"/>
      <c r="R93" s="101"/>
      <c r="S93" s="383"/>
      <c r="T93" s="383"/>
      <c r="U93" s="383"/>
      <c r="V93" s="383"/>
      <c r="W93" s="383"/>
      <c r="X93" s="11"/>
      <c r="Y93" s="11"/>
      <c r="Z93" s="11"/>
      <c r="AA93" s="108"/>
      <c r="AB93" s="108"/>
      <c r="AC93" s="108"/>
      <c r="AD93" s="109"/>
      <c r="AE93" s="15"/>
    </row>
    <row r="94" spans="6:31" hidden="1" x14ac:dyDescent="0.25">
      <c r="F94" s="29"/>
      <c r="G94" s="344"/>
      <c r="H94" s="344"/>
      <c r="I94" s="8"/>
      <c r="J94" s="30"/>
      <c r="K94" s="4"/>
      <c r="L94" s="4"/>
      <c r="M94" s="4"/>
      <c r="N94" s="48"/>
      <c r="O94" s="101"/>
      <c r="P94" s="101"/>
      <c r="Q94" s="101"/>
      <c r="R94" s="101"/>
      <c r="S94" s="101"/>
      <c r="T94" s="101"/>
      <c r="U94" s="101"/>
      <c r="V94" s="101"/>
      <c r="W94" s="101"/>
      <c r="X94" s="11"/>
      <c r="Y94" s="11"/>
      <c r="Z94" s="11"/>
      <c r="AA94" s="108"/>
      <c r="AB94" s="108"/>
      <c r="AC94" s="108"/>
      <c r="AD94" s="109"/>
      <c r="AE94" s="15"/>
    </row>
    <row r="95" spans="6:31" x14ac:dyDescent="0.25">
      <c r="F95" s="29">
        <v>53</v>
      </c>
      <c r="G95" s="335" t="s">
        <v>46</v>
      </c>
      <c r="H95" s="335"/>
      <c r="I95" s="337">
        <v>80</v>
      </c>
      <c r="J95" s="337"/>
      <c r="K95" s="3">
        <v>1.65</v>
      </c>
      <c r="L95" s="3">
        <v>6.12</v>
      </c>
      <c r="M95" s="3">
        <v>7.3</v>
      </c>
      <c r="N95" s="43">
        <v>90.98</v>
      </c>
      <c r="O95" s="101">
        <v>33.700000000000003</v>
      </c>
      <c r="P95" s="101">
        <v>22.6</v>
      </c>
      <c r="Q95" s="101">
        <v>14.6</v>
      </c>
      <c r="R95" s="101">
        <v>26.8</v>
      </c>
      <c r="S95" s="101">
        <v>1.04</v>
      </c>
      <c r="T95" s="101">
        <v>14.4</v>
      </c>
      <c r="U95" s="101">
        <v>0.03</v>
      </c>
      <c r="V95" s="101">
        <v>2.4E-2</v>
      </c>
      <c r="W95" s="101">
        <v>5.44</v>
      </c>
      <c r="X95" s="322"/>
      <c r="Y95" s="322"/>
      <c r="Z95" s="322"/>
      <c r="AA95" s="15"/>
      <c r="AB95" s="15"/>
      <c r="AC95" s="15"/>
      <c r="AD95" s="15"/>
    </row>
    <row r="96" spans="6:31" hidden="1" x14ac:dyDescent="0.25">
      <c r="F96" s="29"/>
      <c r="G96" s="344" t="s">
        <v>47</v>
      </c>
      <c r="H96" s="344"/>
      <c r="I96" s="8">
        <v>80</v>
      </c>
      <c r="J96" s="30">
        <v>64</v>
      </c>
      <c r="K96" s="3"/>
      <c r="L96" s="3"/>
      <c r="M96" s="3"/>
      <c r="N96" s="43"/>
      <c r="O96" s="101"/>
      <c r="P96" s="101"/>
      <c r="Q96" s="101"/>
      <c r="R96" s="101"/>
      <c r="S96" s="196"/>
      <c r="T96" s="196"/>
      <c r="U96" s="196"/>
      <c r="V96" s="196"/>
      <c r="W96" s="196"/>
      <c r="X96" s="15"/>
      <c r="Y96" s="15"/>
      <c r="Z96" s="15"/>
      <c r="AA96" s="15"/>
      <c r="AB96" s="15"/>
      <c r="AC96" s="15"/>
      <c r="AD96" s="15"/>
    </row>
    <row r="97" spans="6:31" hidden="1" x14ac:dyDescent="0.25">
      <c r="F97" s="29"/>
      <c r="G97" s="344" t="s">
        <v>48</v>
      </c>
      <c r="H97" s="344"/>
      <c r="I97" s="8">
        <v>39</v>
      </c>
      <c r="J97" s="30">
        <v>25</v>
      </c>
      <c r="K97" s="3"/>
      <c r="L97" s="3"/>
      <c r="M97" s="3"/>
      <c r="N97" s="43"/>
      <c r="O97" s="101"/>
      <c r="P97" s="101"/>
      <c r="Q97" s="101"/>
      <c r="R97" s="101"/>
      <c r="S97" s="383"/>
      <c r="T97" s="383"/>
      <c r="U97" s="383"/>
      <c r="V97" s="383"/>
      <c r="W97" s="383"/>
      <c r="X97" s="11"/>
      <c r="Y97" s="11"/>
      <c r="Z97" s="11"/>
    </row>
    <row r="98" spans="6:31" hidden="1" x14ac:dyDescent="0.25">
      <c r="F98" s="29"/>
      <c r="G98" s="344" t="s">
        <v>49</v>
      </c>
      <c r="H98" s="344"/>
      <c r="I98" s="8">
        <v>10</v>
      </c>
      <c r="J98" s="30">
        <v>8</v>
      </c>
      <c r="K98" s="3"/>
      <c r="L98" s="3"/>
      <c r="M98" s="3"/>
      <c r="N98" s="43"/>
      <c r="O98" s="101"/>
      <c r="P98" s="101"/>
      <c r="Q98" s="101"/>
      <c r="R98" s="101"/>
      <c r="S98" s="383"/>
      <c r="T98" s="383"/>
      <c r="U98" s="383"/>
      <c r="V98" s="383"/>
      <c r="W98" s="383"/>
      <c r="X98" s="11"/>
      <c r="Y98" s="11"/>
      <c r="Z98" s="11"/>
    </row>
    <row r="99" spans="6:31" hidden="1" x14ac:dyDescent="0.25">
      <c r="F99" s="29"/>
      <c r="G99" s="344" t="s">
        <v>10</v>
      </c>
      <c r="H99" s="344"/>
      <c r="I99" s="8">
        <v>6</v>
      </c>
      <c r="J99" s="30">
        <v>6</v>
      </c>
      <c r="K99" s="3"/>
      <c r="L99" s="3"/>
      <c r="M99" s="3"/>
      <c r="N99" s="43"/>
      <c r="O99" s="101"/>
      <c r="P99" s="101"/>
      <c r="Q99" s="101"/>
      <c r="R99" s="101"/>
      <c r="S99" s="383"/>
      <c r="T99" s="383"/>
      <c r="U99" s="383"/>
      <c r="V99" s="383"/>
      <c r="W99" s="383"/>
      <c r="X99" s="11"/>
      <c r="Y99" s="11"/>
      <c r="Z99" s="11"/>
    </row>
    <row r="100" spans="6:31" hidden="1" x14ac:dyDescent="0.25">
      <c r="F100" s="29"/>
      <c r="G100" s="350" t="s">
        <v>50</v>
      </c>
      <c r="H100" s="350"/>
      <c r="I100" s="8">
        <v>26</v>
      </c>
      <c r="J100" s="8">
        <v>18</v>
      </c>
      <c r="K100" s="4"/>
      <c r="L100" s="4"/>
      <c r="M100" s="4"/>
      <c r="N100" s="48"/>
      <c r="O100" s="101"/>
      <c r="P100" s="101"/>
      <c r="Q100" s="101"/>
      <c r="R100" s="101"/>
      <c r="S100" s="383"/>
      <c r="T100" s="383"/>
      <c r="U100" s="383"/>
      <c r="V100" s="383"/>
      <c r="W100" s="383"/>
      <c r="X100" s="11"/>
      <c r="Y100" s="11"/>
      <c r="Z100" s="11"/>
    </row>
    <row r="101" spans="6:31" ht="24.75" customHeight="1" x14ac:dyDescent="0.25">
      <c r="F101" s="29"/>
      <c r="G101" s="334" t="s">
        <v>38</v>
      </c>
      <c r="H101" s="334"/>
      <c r="I101" s="346">
        <v>50</v>
      </c>
      <c r="J101" s="348"/>
      <c r="K101" s="9">
        <v>5.7</v>
      </c>
      <c r="L101" s="9">
        <v>1.2</v>
      </c>
      <c r="M101" s="9">
        <v>35.9</v>
      </c>
      <c r="N101" s="105">
        <v>176.2</v>
      </c>
      <c r="O101" s="173">
        <v>43.48</v>
      </c>
      <c r="P101" s="173">
        <v>6.25</v>
      </c>
      <c r="Q101" s="173">
        <v>10.6</v>
      </c>
      <c r="R101" s="173">
        <v>57.8</v>
      </c>
      <c r="S101" s="173">
        <v>1.8</v>
      </c>
      <c r="T101" s="173"/>
      <c r="U101" s="173">
        <v>0.13</v>
      </c>
      <c r="V101" s="173">
        <v>0.14000000000000001</v>
      </c>
      <c r="W101" s="173"/>
      <c r="X101" s="11"/>
      <c r="Y101" s="11"/>
      <c r="Z101" s="11"/>
    </row>
    <row r="102" spans="6:31" ht="25.5" customHeight="1" x14ac:dyDescent="0.25">
      <c r="F102" s="29"/>
      <c r="G102" s="334" t="s">
        <v>17</v>
      </c>
      <c r="H102" s="334"/>
      <c r="I102" s="333">
        <v>40</v>
      </c>
      <c r="J102" s="333"/>
      <c r="K102" s="9">
        <v>5.4</v>
      </c>
      <c r="L102" s="9">
        <v>0.84</v>
      </c>
      <c r="M102" s="9">
        <v>34.700000000000003</v>
      </c>
      <c r="N102" s="105">
        <v>177.7</v>
      </c>
      <c r="O102" s="173">
        <v>34.4</v>
      </c>
      <c r="P102" s="173">
        <v>4.8</v>
      </c>
      <c r="Q102" s="173">
        <v>8</v>
      </c>
      <c r="R102" s="173">
        <v>45.6</v>
      </c>
      <c r="S102" s="173">
        <v>1.44</v>
      </c>
      <c r="T102" s="173"/>
      <c r="U102" s="173">
        <v>0.1</v>
      </c>
      <c r="V102" s="173">
        <v>0.11</v>
      </c>
      <c r="W102" s="175"/>
      <c r="X102" s="11"/>
      <c r="Y102" s="11"/>
      <c r="Z102" s="11"/>
    </row>
    <row r="103" spans="6:31" x14ac:dyDescent="0.25">
      <c r="F103" s="29">
        <v>269</v>
      </c>
      <c r="G103" s="349" t="s">
        <v>68</v>
      </c>
      <c r="H103" s="349"/>
      <c r="I103" s="337">
        <v>200</v>
      </c>
      <c r="J103" s="337"/>
      <c r="K103" s="3">
        <v>2.44</v>
      </c>
      <c r="L103" s="3">
        <v>2.0499999999999998</v>
      </c>
      <c r="M103" s="3">
        <v>23.77</v>
      </c>
      <c r="N103" s="43">
        <v>122.72</v>
      </c>
      <c r="O103" s="173">
        <v>154</v>
      </c>
      <c r="P103" s="173">
        <v>126</v>
      </c>
      <c r="Q103" s="173">
        <v>15</v>
      </c>
      <c r="R103" s="173">
        <v>92</v>
      </c>
      <c r="S103" s="173">
        <v>0.41</v>
      </c>
      <c r="T103" s="173">
        <v>10</v>
      </c>
      <c r="U103" s="173">
        <v>0.04</v>
      </c>
      <c r="V103" s="173">
        <v>0.16</v>
      </c>
      <c r="W103" s="173">
        <v>1.33</v>
      </c>
      <c r="X103" s="11"/>
      <c r="Y103" s="11"/>
      <c r="Z103" s="11"/>
      <c r="AE103" s="15"/>
    </row>
    <row r="104" spans="6:31" ht="15" hidden="1" customHeight="1" x14ac:dyDescent="0.25">
      <c r="F104" s="39"/>
      <c r="G104" s="344" t="s">
        <v>11</v>
      </c>
      <c r="H104" s="344"/>
      <c r="I104" s="10">
        <v>1</v>
      </c>
      <c r="J104" s="10">
        <v>1</v>
      </c>
      <c r="K104" s="3"/>
      <c r="L104" s="3"/>
      <c r="M104" s="3"/>
      <c r="N104" s="43"/>
      <c r="O104" s="101"/>
      <c r="P104" s="101"/>
      <c r="Q104" s="101"/>
      <c r="R104" s="101"/>
      <c r="S104" s="101"/>
      <c r="T104" s="101"/>
      <c r="U104" s="101"/>
      <c r="V104" s="101"/>
      <c r="W104" s="101"/>
      <c r="X104" s="11"/>
      <c r="Y104" s="11"/>
      <c r="Z104" s="11"/>
      <c r="AE104" s="15"/>
    </row>
    <row r="105" spans="6:31" ht="15" hidden="1" customHeight="1" x14ac:dyDescent="0.25">
      <c r="F105" s="39"/>
      <c r="G105" s="344" t="s">
        <v>41</v>
      </c>
      <c r="H105" s="344"/>
      <c r="I105" s="10">
        <v>124</v>
      </c>
      <c r="J105" s="10">
        <v>124</v>
      </c>
      <c r="K105" s="3"/>
      <c r="L105" s="3"/>
      <c r="M105" s="3"/>
      <c r="N105" s="43"/>
      <c r="O105" s="101"/>
      <c r="P105" s="101"/>
      <c r="Q105" s="101"/>
      <c r="R105" s="101"/>
      <c r="S105" s="101"/>
      <c r="T105" s="101"/>
      <c r="U105" s="101"/>
      <c r="V105" s="101"/>
      <c r="W105" s="101"/>
      <c r="X105" s="11"/>
      <c r="Y105" s="11"/>
      <c r="Z105" s="11"/>
      <c r="AE105" s="15"/>
    </row>
    <row r="106" spans="6:31" ht="15" hidden="1" customHeight="1" x14ac:dyDescent="0.25">
      <c r="F106" s="39"/>
      <c r="G106" s="350" t="s">
        <v>33</v>
      </c>
      <c r="H106" s="350"/>
      <c r="I106" s="10">
        <v>80</v>
      </c>
      <c r="J106" s="10">
        <v>80</v>
      </c>
      <c r="K106" s="3"/>
      <c r="L106" s="3"/>
      <c r="M106" s="3"/>
      <c r="N106" s="43"/>
      <c r="O106" s="101"/>
      <c r="P106" s="101"/>
      <c r="Q106" s="101"/>
      <c r="R106" s="101"/>
      <c r="S106" s="101"/>
      <c r="T106" s="101"/>
      <c r="U106" s="101"/>
      <c r="V106" s="101"/>
      <c r="W106" s="101"/>
      <c r="X106" s="322"/>
      <c r="Y106" s="322"/>
      <c r="Z106" s="322"/>
      <c r="AA106" s="15"/>
      <c r="AB106" s="15"/>
      <c r="AC106" s="15"/>
      <c r="AD106" s="15"/>
      <c r="AE106" s="15"/>
    </row>
    <row r="107" spans="6:31" ht="15" hidden="1" customHeight="1" x14ac:dyDescent="0.25">
      <c r="F107" s="39"/>
      <c r="G107" s="344" t="s">
        <v>69</v>
      </c>
      <c r="H107" s="344"/>
      <c r="I107" s="10">
        <v>20</v>
      </c>
      <c r="J107" s="10">
        <v>20</v>
      </c>
      <c r="K107" s="3"/>
      <c r="L107" s="3"/>
      <c r="M107" s="3"/>
      <c r="N107" s="43"/>
      <c r="O107" s="101"/>
      <c r="P107" s="101"/>
      <c r="Q107" s="101"/>
      <c r="R107" s="101"/>
      <c r="S107" s="101"/>
      <c r="T107" s="101"/>
      <c r="U107" s="101"/>
      <c r="V107" s="101"/>
      <c r="W107" s="101"/>
      <c r="X107" s="1"/>
      <c r="Y107" s="1"/>
      <c r="Z107" s="1"/>
      <c r="AA107" s="15"/>
      <c r="AB107" s="15"/>
      <c r="AC107" s="15"/>
      <c r="AD107" s="15"/>
      <c r="AE107" s="15"/>
    </row>
    <row r="108" spans="6:31" x14ac:dyDescent="0.25">
      <c r="F108" s="4"/>
      <c r="G108" s="384" t="s">
        <v>42</v>
      </c>
      <c r="H108" s="384"/>
      <c r="I108" s="341">
        <f>I82+I91+I95+I101+I102+I103</f>
        <v>690</v>
      </c>
      <c r="J108" s="342"/>
      <c r="K108" s="3">
        <f>SUM(K82:K107)</f>
        <v>35.209999999999994</v>
      </c>
      <c r="L108" s="3">
        <f>SUM(L82:L107)</f>
        <v>26.48</v>
      </c>
      <c r="M108" s="3">
        <f>SUM(M82:M107)</f>
        <v>138.21</v>
      </c>
      <c r="N108" s="43">
        <f>N82+N91+N95+N102+N103</f>
        <v>782.38000000000011</v>
      </c>
      <c r="O108" s="107">
        <f>SUM(O82:O107)</f>
        <v>1467.4800000000002</v>
      </c>
      <c r="P108" s="107">
        <f t="shared" ref="P108:W108" si="3">SUM(P82:P107)</f>
        <v>248.55</v>
      </c>
      <c r="Q108" s="107">
        <f t="shared" si="3"/>
        <v>104.18999999999998</v>
      </c>
      <c r="R108" s="107">
        <f t="shared" si="3"/>
        <v>394.6</v>
      </c>
      <c r="S108" s="107">
        <f t="shared" si="3"/>
        <v>7.4</v>
      </c>
      <c r="T108" s="107">
        <f t="shared" si="3"/>
        <v>141.30000000000001</v>
      </c>
      <c r="U108" s="107">
        <f t="shared" si="3"/>
        <v>0.63</v>
      </c>
      <c r="V108" s="107">
        <f t="shared" si="3"/>
        <v>0.70400000000000007</v>
      </c>
      <c r="W108" s="107">
        <f t="shared" si="3"/>
        <v>42.08</v>
      </c>
      <c r="X108" s="1"/>
      <c r="Y108" s="1"/>
      <c r="Z108" s="1"/>
      <c r="AA108" s="15"/>
      <c r="AB108" s="15"/>
      <c r="AC108" s="15"/>
      <c r="AD108" s="15"/>
      <c r="AE108" s="15"/>
    </row>
    <row r="109" spans="6:31" ht="11.25" customHeight="1" x14ac:dyDescent="0.25">
      <c r="F109" s="48"/>
      <c r="G109" s="26"/>
      <c r="H109" s="26"/>
      <c r="I109" s="27"/>
      <c r="J109" s="27"/>
      <c r="K109" s="27"/>
      <c r="L109" s="27"/>
      <c r="M109" s="27"/>
      <c r="N109" s="168">
        <f>N108/N117</f>
        <v>0.2438924027943602</v>
      </c>
      <c r="O109" s="101"/>
      <c r="P109" s="101"/>
      <c r="Q109" s="101"/>
      <c r="R109" s="101"/>
      <c r="S109" s="101"/>
      <c r="T109" s="101"/>
      <c r="U109" s="101"/>
      <c r="V109" s="101"/>
      <c r="W109" s="101"/>
      <c r="X109" s="1"/>
      <c r="Y109" s="1"/>
      <c r="Z109" s="1"/>
      <c r="AA109" s="15"/>
      <c r="AB109" s="15"/>
      <c r="AC109" s="15"/>
      <c r="AD109" s="15"/>
    </row>
    <row r="110" spans="6:31" hidden="1" x14ac:dyDescent="0.25">
      <c r="F110" s="48"/>
      <c r="G110" s="41" t="s">
        <v>70</v>
      </c>
      <c r="H110" s="42"/>
      <c r="I110" s="3"/>
      <c r="J110" s="3">
        <v>8</v>
      </c>
      <c r="K110" s="27"/>
      <c r="L110" s="27"/>
      <c r="M110" s="27"/>
      <c r="N110" s="168"/>
      <c r="O110" s="130"/>
      <c r="P110" s="130"/>
      <c r="Q110" s="130"/>
      <c r="R110" s="130"/>
      <c r="S110" s="101"/>
      <c r="T110" s="101"/>
      <c r="U110" s="101"/>
      <c r="V110" s="101"/>
      <c r="W110" s="101"/>
      <c r="X110" s="1"/>
      <c r="Y110" s="1"/>
      <c r="Z110" s="1"/>
      <c r="AA110" s="15"/>
      <c r="AB110" s="15"/>
      <c r="AC110" s="15"/>
      <c r="AD110" s="15"/>
    </row>
    <row r="111" spans="6:31" x14ac:dyDescent="0.25">
      <c r="F111" s="333" t="s">
        <v>71</v>
      </c>
      <c r="G111" s="333"/>
      <c r="H111" s="333"/>
      <c r="I111" s="333"/>
      <c r="J111" s="333"/>
      <c r="K111" s="333"/>
      <c r="L111" s="333"/>
      <c r="M111" s="333"/>
      <c r="N111" s="346"/>
      <c r="O111" s="130"/>
      <c r="P111" s="130"/>
      <c r="Q111" s="130"/>
      <c r="R111" s="130"/>
      <c r="S111" s="101"/>
      <c r="T111" s="101"/>
      <c r="U111" s="101"/>
      <c r="V111" s="101"/>
      <c r="W111" s="101"/>
      <c r="X111" s="1"/>
      <c r="Y111" s="1"/>
      <c r="Z111" s="1"/>
    </row>
    <row r="112" spans="6:31" x14ac:dyDescent="0.25">
      <c r="F112" s="29">
        <v>245</v>
      </c>
      <c r="G112" s="388" t="s">
        <v>72</v>
      </c>
      <c r="H112" s="388"/>
      <c r="I112" s="337">
        <v>200</v>
      </c>
      <c r="J112" s="337"/>
      <c r="K112" s="3">
        <v>5.6</v>
      </c>
      <c r="L112" s="3">
        <v>5</v>
      </c>
      <c r="M112" s="3">
        <v>7.8</v>
      </c>
      <c r="N112" s="43">
        <v>100</v>
      </c>
      <c r="O112" s="130">
        <v>292</v>
      </c>
      <c r="P112" s="130">
        <v>240</v>
      </c>
      <c r="Q112" s="130">
        <v>28</v>
      </c>
      <c r="R112" s="130">
        <v>180</v>
      </c>
      <c r="S112" s="130">
        <v>0.2</v>
      </c>
      <c r="T112" s="130">
        <v>40</v>
      </c>
      <c r="U112" s="130">
        <v>0.08</v>
      </c>
      <c r="V112" s="130">
        <v>0.34</v>
      </c>
      <c r="W112" s="130">
        <v>1.4</v>
      </c>
    </row>
    <row r="113" spans="6:27" hidden="1" x14ac:dyDescent="0.25">
      <c r="F113" s="4"/>
      <c r="G113" s="389" t="s">
        <v>72</v>
      </c>
      <c r="H113" s="390"/>
      <c r="I113" s="8">
        <v>210</v>
      </c>
      <c r="J113" s="8">
        <v>200</v>
      </c>
      <c r="K113" s="3"/>
      <c r="L113" s="3"/>
      <c r="M113" s="3"/>
      <c r="N113" s="43"/>
      <c r="O113" s="130"/>
      <c r="P113" s="130"/>
      <c r="Q113" s="130"/>
      <c r="R113" s="130"/>
      <c r="S113" s="130"/>
      <c r="T113" s="130"/>
      <c r="U113" s="130"/>
      <c r="V113" s="130"/>
      <c r="W113" s="130"/>
    </row>
    <row r="114" spans="6:27" ht="18" customHeight="1" x14ac:dyDescent="0.25">
      <c r="F114" s="4"/>
      <c r="G114" s="391" t="s">
        <v>61</v>
      </c>
      <c r="H114" s="391"/>
      <c r="I114" s="9">
        <v>30</v>
      </c>
      <c r="J114" s="9">
        <v>30</v>
      </c>
      <c r="K114" s="9">
        <v>2.25</v>
      </c>
      <c r="L114" s="9">
        <v>3.54</v>
      </c>
      <c r="M114" s="9">
        <v>22.47</v>
      </c>
      <c r="N114" s="105">
        <v>125.1</v>
      </c>
      <c r="O114" s="130">
        <v>11.6</v>
      </c>
      <c r="P114" s="130">
        <v>0.65</v>
      </c>
      <c r="Q114" s="130">
        <v>3.3</v>
      </c>
      <c r="R114" s="130">
        <v>11.2</v>
      </c>
      <c r="S114" s="130">
        <v>0.42</v>
      </c>
      <c r="T114" s="130">
        <v>12</v>
      </c>
      <c r="U114" s="130">
        <v>0.01</v>
      </c>
      <c r="V114" s="130">
        <v>0.11</v>
      </c>
      <c r="W114" s="130"/>
    </row>
    <row r="115" spans="6:27" x14ac:dyDescent="0.25">
      <c r="F115" s="4"/>
      <c r="G115" s="384" t="s">
        <v>42</v>
      </c>
      <c r="H115" s="384"/>
      <c r="I115" s="341">
        <f>I112+I114</f>
        <v>230</v>
      </c>
      <c r="J115" s="342"/>
      <c r="K115" s="3">
        <f>SUM(K112:K114)</f>
        <v>7.85</v>
      </c>
      <c r="L115" s="3">
        <f>SUM(L112:L114)</f>
        <v>8.5399999999999991</v>
      </c>
      <c r="M115" s="3">
        <f>SUM(M112:M114)</f>
        <v>30.27</v>
      </c>
      <c r="N115" s="43">
        <f>SUM(N112:N114)</f>
        <v>225.1</v>
      </c>
      <c r="O115" s="107">
        <f>SUM(O112:O114)</f>
        <v>303.60000000000002</v>
      </c>
      <c r="P115" s="107">
        <f t="shared" ref="P115:W115" si="4">SUM(P112:P114)</f>
        <v>240.65</v>
      </c>
      <c r="Q115" s="107">
        <f t="shared" si="4"/>
        <v>31.3</v>
      </c>
      <c r="R115" s="107">
        <f t="shared" si="4"/>
        <v>191.2</v>
      </c>
      <c r="S115" s="107">
        <f t="shared" si="4"/>
        <v>0.62</v>
      </c>
      <c r="T115" s="107">
        <f t="shared" si="4"/>
        <v>52</v>
      </c>
      <c r="U115" s="107">
        <f t="shared" si="4"/>
        <v>0.09</v>
      </c>
      <c r="V115" s="107">
        <f t="shared" si="4"/>
        <v>0.45</v>
      </c>
      <c r="W115" s="107">
        <f t="shared" si="4"/>
        <v>1.4</v>
      </c>
      <c r="X115" s="34"/>
      <c r="Y115" s="34"/>
      <c r="Z115" s="34"/>
      <c r="AA115" s="34"/>
    </row>
    <row r="116" spans="6:27" ht="11.25" customHeight="1" x14ac:dyDescent="0.25">
      <c r="F116" s="4"/>
      <c r="G116" s="385"/>
      <c r="H116" s="385"/>
      <c r="I116" s="3"/>
      <c r="J116" s="3"/>
      <c r="K116" s="3"/>
      <c r="L116" s="3"/>
      <c r="M116" s="3"/>
      <c r="N116" s="192">
        <f>N115/N117</f>
        <v>7.0170735280823224E-2</v>
      </c>
      <c r="O116" s="130"/>
      <c r="P116" s="130"/>
      <c r="Q116" s="130"/>
      <c r="R116" s="130"/>
      <c r="S116" s="130"/>
      <c r="T116" s="130"/>
      <c r="U116" s="130"/>
      <c r="V116" s="130"/>
      <c r="W116" s="130"/>
    </row>
    <row r="117" spans="6:27" ht="18.75" x14ac:dyDescent="0.3">
      <c r="F117" s="4"/>
      <c r="G117" s="386" t="s">
        <v>73</v>
      </c>
      <c r="H117" s="386"/>
      <c r="I117" s="346">
        <f>I22+I28+I64+I79+I108+I115</f>
        <v>3060</v>
      </c>
      <c r="J117" s="387"/>
      <c r="K117" s="125">
        <f>K22+K28+K64+K79+K108+K115</f>
        <v>112.04999999999998</v>
      </c>
      <c r="L117" s="125">
        <f>L22+L28+L64+L79+L108+L115</f>
        <v>97.5</v>
      </c>
      <c r="M117" s="125">
        <f>M22+M28+M64+M79+M108+M115</f>
        <v>499.65999999999997</v>
      </c>
      <c r="N117" s="193">
        <f>N22+N28+N64+N79+N108+N115</f>
        <v>3207.89</v>
      </c>
      <c r="O117" s="107">
        <f>O22+O28+O64+O79+O108+O115</f>
        <v>2707.9</v>
      </c>
      <c r="P117" s="107">
        <f t="shared" ref="P117:W117" si="5">P22+P28+P64+P79+P108+P115</f>
        <v>1250.99</v>
      </c>
      <c r="Q117" s="107">
        <f t="shared" si="5"/>
        <v>325.33999999999997</v>
      </c>
      <c r="R117" s="107">
        <f t="shared" si="5"/>
        <v>1293.7300000000002</v>
      </c>
      <c r="S117" s="107">
        <f t="shared" si="5"/>
        <v>23.81</v>
      </c>
      <c r="T117" s="107">
        <f t="shared" si="5"/>
        <v>590.6</v>
      </c>
      <c r="U117" s="107">
        <f t="shared" si="5"/>
        <v>1.6620000000000001</v>
      </c>
      <c r="V117" s="107">
        <f t="shared" si="5"/>
        <v>2.3230000000000004</v>
      </c>
      <c r="W117" s="107">
        <f t="shared" si="5"/>
        <v>94.13</v>
      </c>
    </row>
    <row r="118" spans="6:27" ht="12" hidden="1" customHeight="1" x14ac:dyDescent="0.25">
      <c r="G118" s="152" t="s">
        <v>303</v>
      </c>
      <c r="H118" s="152"/>
      <c r="I118" s="15"/>
      <c r="J118" s="1"/>
      <c r="K118" s="34"/>
      <c r="L118" s="34"/>
      <c r="M118" s="34"/>
      <c r="N118" s="129"/>
      <c r="T118" s="32"/>
      <c r="U118" s="197"/>
      <c r="V118" s="197"/>
      <c r="W118" s="197"/>
    </row>
    <row r="119" spans="6:27" ht="14.25" hidden="1" customHeight="1" x14ac:dyDescent="0.25">
      <c r="G119" s="152" t="s">
        <v>304</v>
      </c>
      <c r="H119" s="152"/>
      <c r="I119" s="15"/>
      <c r="J119" s="1"/>
      <c r="K119" s="34">
        <f>K117*4</f>
        <v>448.19999999999993</v>
      </c>
      <c r="L119" s="34">
        <f>L117*9</f>
        <v>877.5</v>
      </c>
      <c r="M119" s="34">
        <f>M117*4</f>
        <v>1998.6399999999999</v>
      </c>
      <c r="N119" s="129"/>
    </row>
    <row r="120" spans="6:27" hidden="1" x14ac:dyDescent="0.25">
      <c r="G120" s="152" t="s">
        <v>305</v>
      </c>
      <c r="H120" s="152"/>
      <c r="I120" s="15"/>
      <c r="J120" s="1"/>
      <c r="K120" s="149">
        <f>K119/N117</f>
        <v>0.13971800778705004</v>
      </c>
      <c r="L120" s="149">
        <f>L119/N117</f>
        <v>0.27354429235416428</v>
      </c>
      <c r="M120" s="149">
        <f>M119/N117</f>
        <v>0.62303881990966026</v>
      </c>
      <c r="N120" s="129"/>
      <c r="O120" s="73">
        <v>1200</v>
      </c>
      <c r="P120" s="73">
        <v>1200</v>
      </c>
      <c r="Q120" s="73">
        <v>300</v>
      </c>
      <c r="R120" s="73">
        <v>1200</v>
      </c>
      <c r="S120" s="81">
        <v>18</v>
      </c>
      <c r="T120" s="197">
        <v>900</v>
      </c>
      <c r="U120" s="197">
        <v>1.4</v>
      </c>
      <c r="V120" s="197">
        <v>1.6</v>
      </c>
      <c r="W120" s="197">
        <v>70</v>
      </c>
    </row>
    <row r="121" spans="6:27" ht="9.75" hidden="1" customHeight="1" x14ac:dyDescent="0.25">
      <c r="G121" s="152" t="s">
        <v>306</v>
      </c>
      <c r="H121" s="152"/>
      <c r="I121" s="15"/>
      <c r="J121" s="1"/>
      <c r="K121" s="129"/>
      <c r="L121" s="129"/>
      <c r="M121" s="129"/>
      <c r="N121" s="129"/>
    </row>
    <row r="122" spans="6:27" ht="18.75" hidden="1" x14ac:dyDescent="0.3">
      <c r="F122" s="5"/>
      <c r="G122" s="139"/>
      <c r="H122" s="139"/>
      <c r="I122" s="120"/>
      <c r="J122" s="81"/>
      <c r="K122" s="150"/>
      <c r="L122" s="150"/>
      <c r="M122" s="150"/>
      <c r="N122" s="150"/>
    </row>
    <row r="123" spans="6:27" ht="18.75" x14ac:dyDescent="0.3">
      <c r="F123" s="5"/>
      <c r="G123" s="139"/>
      <c r="H123" s="139"/>
      <c r="I123" s="120"/>
      <c r="J123" s="81"/>
      <c r="K123" s="150"/>
      <c r="L123" s="150"/>
      <c r="M123" s="150"/>
      <c r="N123" s="150"/>
    </row>
    <row r="124" spans="6:27" ht="18.75" x14ac:dyDescent="0.3">
      <c r="G124" s="139"/>
      <c r="H124" s="139"/>
      <c r="I124" s="15"/>
      <c r="J124" s="11"/>
    </row>
    <row r="125" spans="6:27" ht="18.75" x14ac:dyDescent="0.3">
      <c r="G125" s="139"/>
      <c r="H125" s="139"/>
      <c r="I125" s="15"/>
      <c r="J125" s="11"/>
    </row>
    <row r="126" spans="6:27" ht="18.75" x14ac:dyDescent="0.3">
      <c r="G126" s="139"/>
      <c r="H126" s="139"/>
      <c r="I126" s="15"/>
      <c r="J126" s="11"/>
    </row>
    <row r="127" spans="6:27" ht="18.75" x14ac:dyDescent="0.3">
      <c r="G127" s="139"/>
      <c r="H127" s="139"/>
      <c r="I127" s="15"/>
      <c r="J127" s="11"/>
    </row>
  </sheetData>
  <sheetProtection selectLockedCells="1" selectUnlockedCells="1"/>
  <mergeCells count="174">
    <mergeCell ref="G116:H116"/>
    <mergeCell ref="G117:H117"/>
    <mergeCell ref="I117:J117"/>
    <mergeCell ref="F111:N111"/>
    <mergeCell ref="G112:H112"/>
    <mergeCell ref="I112:J112"/>
    <mergeCell ref="G113:H113"/>
    <mergeCell ref="G114:H114"/>
    <mergeCell ref="G115:H115"/>
    <mergeCell ref="I115:J115"/>
    <mergeCell ref="G104:H104"/>
    <mergeCell ref="G105:H105"/>
    <mergeCell ref="G106:H106"/>
    <mergeCell ref="X106:Z106"/>
    <mergeCell ref="G107:H107"/>
    <mergeCell ref="G108:H108"/>
    <mergeCell ref="I108:J108"/>
    <mergeCell ref="G101:H101"/>
    <mergeCell ref="I101:J101"/>
    <mergeCell ref="G102:H102"/>
    <mergeCell ref="I102:J102"/>
    <mergeCell ref="G103:H103"/>
    <mergeCell ref="I103:J103"/>
    <mergeCell ref="G98:H98"/>
    <mergeCell ref="S98:W98"/>
    <mergeCell ref="G99:H99"/>
    <mergeCell ref="S99:W99"/>
    <mergeCell ref="G100:H100"/>
    <mergeCell ref="S100:W100"/>
    <mergeCell ref="G95:H95"/>
    <mergeCell ref="I95:J95"/>
    <mergeCell ref="X95:Z95"/>
    <mergeCell ref="G96:H96"/>
    <mergeCell ref="G97:H97"/>
    <mergeCell ref="S97:W97"/>
    <mergeCell ref="G91:H91"/>
    <mergeCell ref="I91:J91"/>
    <mergeCell ref="G92:H92"/>
    <mergeCell ref="G93:H93"/>
    <mergeCell ref="S93:W93"/>
    <mergeCell ref="G94:H94"/>
    <mergeCell ref="G87:H87"/>
    <mergeCell ref="S87:W87"/>
    <mergeCell ref="G88:H88"/>
    <mergeCell ref="G89:H89"/>
    <mergeCell ref="S89:W89"/>
    <mergeCell ref="G90:H90"/>
    <mergeCell ref="S90:W90"/>
    <mergeCell ref="G83:H83"/>
    <mergeCell ref="G84:H84"/>
    <mergeCell ref="G85:H85"/>
    <mergeCell ref="S85:W85"/>
    <mergeCell ref="X85:Z85"/>
    <mergeCell ref="G86:H86"/>
    <mergeCell ref="S86:W86"/>
    <mergeCell ref="S78:W78"/>
    <mergeCell ref="G79:H79"/>
    <mergeCell ref="I79:J79"/>
    <mergeCell ref="F81:N81"/>
    <mergeCell ref="G82:H82"/>
    <mergeCell ref="I82:J82"/>
    <mergeCell ref="G74:H74"/>
    <mergeCell ref="G75:H75"/>
    <mergeCell ref="G76:H76"/>
    <mergeCell ref="G77:H77"/>
    <mergeCell ref="I77:J77"/>
    <mergeCell ref="G78:H78"/>
    <mergeCell ref="I78:J78"/>
    <mergeCell ref="G69:H69"/>
    <mergeCell ref="G70:H70"/>
    <mergeCell ref="I70:J70"/>
    <mergeCell ref="G71:H71"/>
    <mergeCell ref="G72:H72"/>
    <mergeCell ref="G73:H73"/>
    <mergeCell ref="S66:W66"/>
    <mergeCell ref="X66:Z66"/>
    <mergeCell ref="G67:H67"/>
    <mergeCell ref="I67:J67"/>
    <mergeCell ref="S67:W67"/>
    <mergeCell ref="G68:H68"/>
    <mergeCell ref="I68:J68"/>
    <mergeCell ref="X68:Z68"/>
    <mergeCell ref="G61:H61"/>
    <mergeCell ref="G62:H62"/>
    <mergeCell ref="G63:H63"/>
    <mergeCell ref="G64:H64"/>
    <mergeCell ref="I64:J64"/>
    <mergeCell ref="F66:N66"/>
    <mergeCell ref="I57:J57"/>
    <mergeCell ref="G58:H58"/>
    <mergeCell ref="I58:J58"/>
    <mergeCell ref="G59:H59"/>
    <mergeCell ref="I59:J59"/>
    <mergeCell ref="G60:H60"/>
    <mergeCell ref="G52:H52"/>
    <mergeCell ref="G53:H53"/>
    <mergeCell ref="G54:H54"/>
    <mergeCell ref="G55:H55"/>
    <mergeCell ref="G56:H56"/>
    <mergeCell ref="G57:H57"/>
    <mergeCell ref="G49:H49"/>
    <mergeCell ref="W49:X49"/>
    <mergeCell ref="G50:H50"/>
    <mergeCell ref="I50:J50"/>
    <mergeCell ref="W50:X50"/>
    <mergeCell ref="G51:H51"/>
    <mergeCell ref="W51:X51"/>
    <mergeCell ref="Z45:AA45"/>
    <mergeCell ref="G46:H46"/>
    <mergeCell ref="W46:X46"/>
    <mergeCell ref="G47:H47"/>
    <mergeCell ref="W47:X47"/>
    <mergeCell ref="G48:H48"/>
    <mergeCell ref="G43:H43"/>
    <mergeCell ref="W43:X43"/>
    <mergeCell ref="G44:H44"/>
    <mergeCell ref="W44:X44"/>
    <mergeCell ref="G45:H45"/>
    <mergeCell ref="W45:X45"/>
    <mergeCell ref="G40:H40"/>
    <mergeCell ref="W40:X40"/>
    <mergeCell ref="G41:H41"/>
    <mergeCell ref="W41:X41"/>
    <mergeCell ref="G42:H42"/>
    <mergeCell ref="I42:J42"/>
    <mergeCell ref="W42:X42"/>
    <mergeCell ref="W36:X36"/>
    <mergeCell ref="Z36:AA36"/>
    <mergeCell ref="G37:H37"/>
    <mergeCell ref="W37:X37"/>
    <mergeCell ref="G38:H38"/>
    <mergeCell ref="G39:H39"/>
    <mergeCell ref="W39:X39"/>
    <mergeCell ref="G32:H32"/>
    <mergeCell ref="G33:H33"/>
    <mergeCell ref="I33:J33"/>
    <mergeCell ref="G34:H34"/>
    <mergeCell ref="G35:H35"/>
    <mergeCell ref="G36:H36"/>
    <mergeCell ref="G27:H27"/>
    <mergeCell ref="I27:J27"/>
    <mergeCell ref="G28:H28"/>
    <mergeCell ref="I28:J28"/>
    <mergeCell ref="F30:N30"/>
    <mergeCell ref="G31:H31"/>
    <mergeCell ref="I31:J31"/>
    <mergeCell ref="G22:H22"/>
    <mergeCell ref="I22:J22"/>
    <mergeCell ref="F24:N24"/>
    <mergeCell ref="G25:H25"/>
    <mergeCell ref="I25:J25"/>
    <mergeCell ref="G26:H26"/>
    <mergeCell ref="I26:J26"/>
    <mergeCell ref="G18:H18"/>
    <mergeCell ref="I18:J18"/>
    <mergeCell ref="G19:H19"/>
    <mergeCell ref="G20:H20"/>
    <mergeCell ref="I20:J20"/>
    <mergeCell ref="G21:H21"/>
    <mergeCell ref="I21:J21"/>
    <mergeCell ref="O13:W14"/>
    <mergeCell ref="I14:I15"/>
    <mergeCell ref="J14:J15"/>
    <mergeCell ref="F16:N16"/>
    <mergeCell ref="G17:H17"/>
    <mergeCell ref="I17:J17"/>
    <mergeCell ref="F1:N3"/>
    <mergeCell ref="F4:N4"/>
    <mergeCell ref="F5:N5"/>
    <mergeCell ref="F13:F15"/>
    <mergeCell ref="G13:H15"/>
    <mergeCell ref="I13:J13"/>
    <mergeCell ref="K13:M14"/>
    <mergeCell ref="N13:N15"/>
  </mergeCells>
  <pageMargins left="0.7" right="0.7" top="0.75" bottom="0.75" header="0.51180555555555551" footer="0.51180555555555551"/>
  <pageSetup paperSize="9" firstPageNumber="0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topLeftCell="F54" zoomScale="120" zoomScaleNormal="190" zoomScaleSheetLayoutView="120" workbookViewId="0">
      <selection activeCell="V43" sqref="V43"/>
    </sheetView>
  </sheetViews>
  <sheetFormatPr defaultRowHeight="15" x14ac:dyDescent="0.25"/>
  <cols>
    <col min="1" max="5" width="0" hidden="1" customWidth="1"/>
    <col min="6" max="6" width="6" style="13" customWidth="1"/>
    <col min="8" max="8" width="13.7109375" customWidth="1"/>
    <col min="9" max="9" width="7.85546875" customWidth="1"/>
    <col min="10" max="10" width="7.7109375" customWidth="1"/>
    <col min="11" max="12" width="6.7109375" customWidth="1"/>
    <col min="13" max="13" width="9.85546875" customWidth="1"/>
    <col min="14" max="14" width="8.42578125" customWidth="1"/>
    <col min="15" max="15" width="6.5703125" customWidth="1"/>
    <col min="16" max="16" width="5.5703125" customWidth="1"/>
    <col min="17" max="17" width="6.28515625" customWidth="1"/>
    <col min="18" max="19" width="5.85546875" customWidth="1"/>
    <col min="20" max="20" width="5.7109375" style="5" customWidth="1"/>
    <col min="21" max="21" width="7.7109375" style="5" customWidth="1"/>
    <col min="22" max="22" width="6" style="5" customWidth="1"/>
    <col min="23" max="23" width="5.28515625" style="5" customWidth="1"/>
    <col min="24" max="27" width="9.140625" style="5"/>
  </cols>
  <sheetData>
    <row r="1" spans="1:23" ht="15" customHeight="1" x14ac:dyDescent="0.25">
      <c r="A1" s="52"/>
      <c r="B1" s="52"/>
      <c r="C1" s="52"/>
      <c r="D1" s="52"/>
      <c r="E1" s="52"/>
      <c r="F1" s="320" t="s">
        <v>260</v>
      </c>
      <c r="G1" s="320"/>
      <c r="H1" s="320"/>
      <c r="I1" s="320"/>
      <c r="J1" s="320"/>
      <c r="K1" s="320"/>
      <c r="L1" s="320"/>
      <c r="M1" s="320"/>
      <c r="N1" s="320"/>
    </row>
    <row r="2" spans="1:23" x14ac:dyDescent="0.25">
      <c r="A2" s="52"/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</row>
    <row r="3" spans="1:23" x14ac:dyDescent="0.25">
      <c r="A3" s="52"/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</row>
    <row r="4" spans="1:23" ht="22.5" customHeight="1" x14ac:dyDescent="0.25">
      <c r="F4" s="321" t="s">
        <v>297</v>
      </c>
      <c r="G4" s="321"/>
      <c r="H4" s="321"/>
      <c r="I4" s="321"/>
      <c r="J4" s="321"/>
      <c r="K4" s="321"/>
      <c r="L4" s="321"/>
      <c r="M4" s="321"/>
      <c r="N4" s="321"/>
    </row>
    <row r="5" spans="1:23" ht="22.5" customHeight="1" x14ac:dyDescent="0.25">
      <c r="F5" s="321" t="s">
        <v>125</v>
      </c>
      <c r="G5" s="321"/>
      <c r="H5" s="321"/>
      <c r="I5" s="321"/>
      <c r="J5" s="321"/>
      <c r="K5" s="321"/>
      <c r="L5" s="321"/>
      <c r="M5" s="321"/>
      <c r="N5" s="321"/>
    </row>
    <row r="6" spans="1:23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3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3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3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3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3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3" ht="3.75" customHeight="1" x14ac:dyDescent="0.25"/>
    <row r="13" spans="1:23" ht="15" customHeight="1" x14ac:dyDescent="0.25">
      <c r="F13" s="353" t="s">
        <v>24</v>
      </c>
      <c r="G13" s="399" t="s">
        <v>25</v>
      </c>
      <c r="H13" s="399"/>
      <c r="I13" s="400" t="s">
        <v>26</v>
      </c>
      <c r="J13" s="400"/>
      <c r="K13" s="398" t="s">
        <v>12</v>
      </c>
      <c r="L13" s="398"/>
      <c r="M13" s="398"/>
      <c r="N13" s="399" t="s">
        <v>13</v>
      </c>
      <c r="O13" s="327" t="s">
        <v>336</v>
      </c>
      <c r="P13" s="328"/>
      <c r="Q13" s="328"/>
      <c r="R13" s="328"/>
      <c r="S13" s="328"/>
      <c r="T13" s="328"/>
      <c r="U13" s="328"/>
      <c r="V13" s="328"/>
      <c r="W13" s="329"/>
    </row>
    <row r="14" spans="1:23" ht="15" customHeight="1" x14ac:dyDescent="0.25">
      <c r="F14" s="353"/>
      <c r="G14" s="399"/>
      <c r="H14" s="399"/>
      <c r="I14" s="399" t="s">
        <v>27</v>
      </c>
      <c r="J14" s="399" t="s">
        <v>28</v>
      </c>
      <c r="K14" s="398"/>
      <c r="L14" s="398"/>
      <c r="M14" s="398"/>
      <c r="N14" s="399"/>
      <c r="O14" s="330"/>
      <c r="P14" s="331"/>
      <c r="Q14" s="331"/>
      <c r="R14" s="331"/>
      <c r="S14" s="331"/>
      <c r="T14" s="331"/>
      <c r="U14" s="331"/>
      <c r="V14" s="331"/>
      <c r="W14" s="332"/>
    </row>
    <row r="15" spans="1:23" x14ac:dyDescent="0.25">
      <c r="F15" s="353"/>
      <c r="G15" s="399"/>
      <c r="H15" s="399"/>
      <c r="I15" s="399"/>
      <c r="J15" s="399"/>
      <c r="K15" s="10" t="s">
        <v>14</v>
      </c>
      <c r="L15" s="10" t="s">
        <v>15</v>
      </c>
      <c r="M15" s="10" t="s">
        <v>16</v>
      </c>
      <c r="N15" s="399"/>
      <c r="O15" s="165" t="s">
        <v>331</v>
      </c>
      <c r="P15" s="130" t="s">
        <v>332</v>
      </c>
      <c r="Q15" s="166" t="s">
        <v>333</v>
      </c>
      <c r="R15" s="130" t="s">
        <v>334</v>
      </c>
      <c r="S15" s="166" t="s">
        <v>335</v>
      </c>
      <c r="T15" s="130" t="s">
        <v>337</v>
      </c>
      <c r="U15" s="130" t="s">
        <v>339</v>
      </c>
      <c r="V15" s="166" t="s">
        <v>340</v>
      </c>
      <c r="W15" s="130" t="s">
        <v>338</v>
      </c>
    </row>
    <row r="16" spans="1:23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333"/>
      <c r="Q16" s="5"/>
      <c r="R16" s="5"/>
      <c r="S16" s="5"/>
    </row>
    <row r="17" spans="6:27" ht="24.75" customHeight="1" x14ac:dyDescent="0.25">
      <c r="F17" s="29">
        <v>44</v>
      </c>
      <c r="G17" s="334" t="s">
        <v>355</v>
      </c>
      <c r="H17" s="334"/>
      <c r="I17" s="346">
        <v>250</v>
      </c>
      <c r="J17" s="348"/>
      <c r="K17" s="9">
        <v>5.15</v>
      </c>
      <c r="L17" s="9">
        <v>7.01</v>
      </c>
      <c r="M17" s="105">
        <v>23.05</v>
      </c>
      <c r="N17" s="107">
        <v>227.14</v>
      </c>
      <c r="O17" s="173">
        <v>183</v>
      </c>
      <c r="P17" s="173">
        <v>159</v>
      </c>
      <c r="Q17" s="173">
        <v>17.600000000000001</v>
      </c>
      <c r="R17" s="173">
        <v>113</v>
      </c>
      <c r="S17" s="173">
        <v>0.15</v>
      </c>
      <c r="T17" s="173">
        <v>33</v>
      </c>
      <c r="U17" s="173">
        <v>0.04</v>
      </c>
      <c r="V17" s="173">
        <v>0.17</v>
      </c>
      <c r="W17" s="173">
        <v>0.8</v>
      </c>
      <c r="X17" s="120"/>
      <c r="Y17" s="120"/>
      <c r="Z17" s="11"/>
    </row>
    <row r="18" spans="6:27" x14ac:dyDescent="0.25">
      <c r="F18" s="8">
        <v>14</v>
      </c>
      <c r="G18" s="374" t="s">
        <v>36</v>
      </c>
      <c r="H18" s="374"/>
      <c r="I18" s="337">
        <v>10</v>
      </c>
      <c r="J18" s="337"/>
      <c r="K18" s="23">
        <v>7.0000000000000007E-2</v>
      </c>
      <c r="L18" s="23">
        <v>8.1999999999999993</v>
      </c>
      <c r="M18" s="23">
        <v>7.0000000000000007E-2</v>
      </c>
      <c r="N18" s="23">
        <v>74</v>
      </c>
      <c r="O18" s="173">
        <v>3</v>
      </c>
      <c r="P18" s="173">
        <v>2.4</v>
      </c>
      <c r="Q18" s="173"/>
      <c r="R18" s="173">
        <v>3</v>
      </c>
      <c r="S18" s="173">
        <v>0.02</v>
      </c>
      <c r="T18" s="173">
        <v>63</v>
      </c>
      <c r="U18" s="173"/>
      <c r="V18" s="173">
        <v>0.01</v>
      </c>
      <c r="W18" s="135"/>
      <c r="X18" s="1"/>
      <c r="Y18" s="1"/>
      <c r="Z18" s="1"/>
      <c r="AA18" s="67"/>
    </row>
    <row r="19" spans="6:27" x14ac:dyDescent="0.25">
      <c r="F19" s="8">
        <v>243</v>
      </c>
      <c r="G19" s="374" t="s">
        <v>313</v>
      </c>
      <c r="H19" s="374"/>
      <c r="I19" s="337">
        <v>50</v>
      </c>
      <c r="J19" s="337"/>
      <c r="K19" s="3">
        <v>12.5</v>
      </c>
      <c r="L19" s="3">
        <v>15.55</v>
      </c>
      <c r="M19" s="3">
        <v>0.25</v>
      </c>
      <c r="N19" s="3">
        <v>164</v>
      </c>
      <c r="O19" s="173">
        <v>76</v>
      </c>
      <c r="P19" s="173">
        <v>15</v>
      </c>
      <c r="Q19" s="173">
        <v>7.4</v>
      </c>
      <c r="R19" s="173">
        <v>50</v>
      </c>
      <c r="S19" s="173">
        <v>0.7</v>
      </c>
      <c r="T19" s="173">
        <v>18.7</v>
      </c>
      <c r="U19" s="173">
        <v>0.09</v>
      </c>
      <c r="V19" s="173">
        <v>7.0000000000000007E-2</v>
      </c>
      <c r="W19" s="11"/>
      <c r="X19" s="11"/>
      <c r="Y19" s="11"/>
      <c r="Z19" s="11"/>
    </row>
    <row r="20" spans="6:27" ht="18" customHeight="1" x14ac:dyDescent="0.3">
      <c r="F20" s="8"/>
      <c r="G20" s="375" t="s">
        <v>299</v>
      </c>
      <c r="H20" s="376"/>
      <c r="I20" s="346">
        <v>50</v>
      </c>
      <c r="J20" s="348"/>
      <c r="K20" s="9">
        <v>3.8</v>
      </c>
      <c r="L20" s="9">
        <v>1.46</v>
      </c>
      <c r="M20" s="9">
        <v>25.2</v>
      </c>
      <c r="N20" s="9">
        <v>131.5</v>
      </c>
      <c r="O20" s="173">
        <v>26.9</v>
      </c>
      <c r="P20" s="173">
        <v>8.5</v>
      </c>
      <c r="Q20" s="173">
        <v>6.5</v>
      </c>
      <c r="R20" s="173">
        <v>17.5</v>
      </c>
      <c r="S20" s="173">
        <v>0.6</v>
      </c>
      <c r="T20" s="174"/>
      <c r="U20" s="173">
        <v>0.05</v>
      </c>
      <c r="V20" s="173">
        <v>1.4999999999999999E-2</v>
      </c>
      <c r="W20" s="11"/>
      <c r="X20" s="11"/>
      <c r="Y20" s="11"/>
      <c r="Z20" s="11"/>
      <c r="AA20" s="36"/>
    </row>
    <row r="21" spans="6:27" ht="27" customHeight="1" x14ac:dyDescent="0.25">
      <c r="F21" s="2">
        <v>258</v>
      </c>
      <c r="G21" s="395" t="s">
        <v>39</v>
      </c>
      <c r="H21" s="395"/>
      <c r="I21" s="333">
        <v>200</v>
      </c>
      <c r="J21" s="333"/>
      <c r="K21" s="9">
        <v>2.9</v>
      </c>
      <c r="L21" s="9">
        <v>2.6</v>
      </c>
      <c r="M21" s="9">
        <v>16.100000000000001</v>
      </c>
      <c r="N21" s="9">
        <v>98.6</v>
      </c>
      <c r="O21" s="173">
        <v>46.2</v>
      </c>
      <c r="P21" s="173">
        <v>25.7</v>
      </c>
      <c r="Q21" s="173">
        <v>7</v>
      </c>
      <c r="R21" s="173">
        <v>45</v>
      </c>
      <c r="S21" s="173">
        <v>0.13</v>
      </c>
      <c r="T21" s="173">
        <v>40</v>
      </c>
      <c r="U21" s="173">
        <v>0.04</v>
      </c>
      <c r="V21" s="173">
        <v>0.1</v>
      </c>
      <c r="W21" s="173">
        <v>1.3</v>
      </c>
      <c r="X21" s="11"/>
      <c r="Y21" s="11"/>
      <c r="Z21" s="11"/>
      <c r="AA21" s="31"/>
    </row>
    <row r="22" spans="6:27" x14ac:dyDescent="0.25">
      <c r="F22" s="24"/>
      <c r="G22" s="340" t="s">
        <v>42</v>
      </c>
      <c r="H22" s="340"/>
      <c r="I22" s="341">
        <f>I17+I18+I19+I20+I21</f>
        <v>560</v>
      </c>
      <c r="J22" s="342"/>
      <c r="K22" s="3">
        <f>SUM(K17:K21)</f>
        <v>24.419999999999998</v>
      </c>
      <c r="L22" s="3">
        <f>SUM(L17:L21)</f>
        <v>34.82</v>
      </c>
      <c r="M22" s="3">
        <f>SUM(M17:M21)</f>
        <v>64.67</v>
      </c>
      <c r="N22" s="43">
        <f>SUM(N17:N21)</f>
        <v>695.24</v>
      </c>
      <c r="O22" s="253">
        <f>SUM(O17:O21)</f>
        <v>335.09999999999997</v>
      </c>
      <c r="P22" s="253">
        <f t="shared" ref="P22:W22" si="0">SUM(P17:P21)</f>
        <v>210.6</v>
      </c>
      <c r="Q22" s="253">
        <f t="shared" si="0"/>
        <v>38.5</v>
      </c>
      <c r="R22" s="253">
        <f t="shared" si="0"/>
        <v>228.5</v>
      </c>
      <c r="S22" s="253">
        <f t="shared" si="0"/>
        <v>1.5999999999999996</v>
      </c>
      <c r="T22" s="253">
        <f t="shared" si="0"/>
        <v>154.69999999999999</v>
      </c>
      <c r="U22" s="253">
        <f t="shared" si="0"/>
        <v>0.22</v>
      </c>
      <c r="V22" s="253">
        <f t="shared" si="0"/>
        <v>0.36499999999999999</v>
      </c>
      <c r="W22" s="253">
        <f t="shared" si="0"/>
        <v>2.1</v>
      </c>
      <c r="X22" s="11"/>
      <c r="Y22" s="11"/>
      <c r="Z22" s="11"/>
      <c r="AA22" s="31"/>
    </row>
    <row r="23" spans="6:27" ht="15.75" customHeight="1" x14ac:dyDescent="0.3">
      <c r="F23" s="25"/>
      <c r="G23" s="26"/>
      <c r="H23" s="26"/>
      <c r="I23" s="27"/>
      <c r="J23" s="27"/>
      <c r="K23" s="27"/>
      <c r="L23" s="27"/>
      <c r="M23" s="27"/>
      <c r="N23" s="28">
        <f>N22/N70</f>
        <v>0.23297288059486435</v>
      </c>
      <c r="S23" s="5"/>
      <c r="U23" s="36"/>
      <c r="V23" s="11"/>
      <c r="W23" s="11"/>
      <c r="X23" s="11"/>
      <c r="Y23" s="11"/>
      <c r="Z23" s="11"/>
      <c r="AA23" s="31"/>
    </row>
    <row r="24" spans="6:27" x14ac:dyDescent="0.25">
      <c r="F24" s="333" t="s">
        <v>43</v>
      </c>
      <c r="G24" s="333"/>
      <c r="H24" s="333"/>
      <c r="I24" s="333"/>
      <c r="J24" s="333"/>
      <c r="K24" s="333"/>
      <c r="L24" s="333"/>
      <c r="M24" s="333"/>
      <c r="N24" s="333"/>
      <c r="S24" s="5"/>
      <c r="U24" s="31"/>
      <c r="V24" s="11"/>
      <c r="W24" s="11"/>
      <c r="X24" s="11"/>
      <c r="Y24" s="11"/>
      <c r="Z24" s="11"/>
      <c r="AA24" s="31"/>
    </row>
    <row r="25" spans="6:27" x14ac:dyDescent="0.25">
      <c r="F25" s="24"/>
      <c r="G25" s="374" t="s">
        <v>44</v>
      </c>
      <c r="H25" s="374"/>
      <c r="I25" s="337">
        <v>285</v>
      </c>
      <c r="J25" s="337"/>
      <c r="K25" s="3">
        <v>1.47</v>
      </c>
      <c r="L25" s="3">
        <v>0.79</v>
      </c>
      <c r="M25" s="3">
        <v>26.86</v>
      </c>
      <c r="N25" s="3">
        <v>121.82</v>
      </c>
      <c r="S25" s="5"/>
      <c r="V25" s="11"/>
      <c r="W25" s="11"/>
      <c r="X25" s="11"/>
      <c r="Y25" s="11"/>
      <c r="Z25" s="11"/>
      <c r="AA25" s="68"/>
    </row>
    <row r="26" spans="6:27" hidden="1" x14ac:dyDescent="0.25">
      <c r="F26" s="24"/>
      <c r="G26" s="423" t="s">
        <v>293</v>
      </c>
      <c r="H26" s="392"/>
      <c r="I26" s="400">
        <v>85</v>
      </c>
      <c r="J26" s="400"/>
      <c r="K26" s="3">
        <v>0.77</v>
      </c>
      <c r="L26" s="3">
        <v>0.09</v>
      </c>
      <c r="M26" s="15">
        <v>9.61</v>
      </c>
      <c r="N26" s="3">
        <v>39.1</v>
      </c>
      <c r="S26" s="5"/>
      <c r="V26" s="11"/>
      <c r="W26" s="11"/>
      <c r="X26" s="11"/>
      <c r="Y26" s="11"/>
      <c r="Z26" s="11"/>
      <c r="AA26" s="68"/>
    </row>
    <row r="27" spans="6:27" hidden="1" x14ac:dyDescent="0.25">
      <c r="F27" s="24"/>
      <c r="G27" s="382" t="s">
        <v>50</v>
      </c>
      <c r="H27" s="382"/>
      <c r="I27" s="400">
        <v>200</v>
      </c>
      <c r="J27" s="400"/>
      <c r="K27" s="3">
        <v>0.7</v>
      </c>
      <c r="L27" s="3">
        <v>0.7</v>
      </c>
      <c r="M27" s="3">
        <v>17.25</v>
      </c>
      <c r="N27" s="3">
        <v>82.72</v>
      </c>
      <c r="P27" s="5"/>
      <c r="Q27" s="11"/>
      <c r="R27" s="11"/>
      <c r="S27" s="5"/>
      <c r="U27" s="31"/>
      <c r="V27" s="11"/>
      <c r="W27" s="11"/>
      <c r="X27" s="11"/>
      <c r="Y27" s="11"/>
      <c r="Z27" s="11"/>
      <c r="AA27" s="31"/>
    </row>
    <row r="28" spans="6:27" x14ac:dyDescent="0.25">
      <c r="F28" s="24"/>
      <c r="G28" s="340" t="s">
        <v>42</v>
      </c>
      <c r="H28" s="340"/>
      <c r="I28" s="341">
        <v>285</v>
      </c>
      <c r="J28" s="342"/>
      <c r="K28" s="3">
        <f>K25</f>
        <v>1.47</v>
      </c>
      <c r="L28" s="3">
        <f>L25</f>
        <v>0.79</v>
      </c>
      <c r="M28" s="3">
        <f>M25</f>
        <v>26.86</v>
      </c>
      <c r="N28" s="3">
        <f>N25</f>
        <v>121.82</v>
      </c>
      <c r="O28" s="176">
        <v>140</v>
      </c>
      <c r="P28" s="176">
        <v>8</v>
      </c>
      <c r="Q28" s="176">
        <v>12</v>
      </c>
      <c r="R28" s="176">
        <v>11</v>
      </c>
      <c r="S28" s="180" t="s">
        <v>349</v>
      </c>
      <c r="T28" s="180"/>
      <c r="U28" s="180" t="s">
        <v>350</v>
      </c>
      <c r="V28" s="180" t="s">
        <v>345</v>
      </c>
      <c r="W28" s="176">
        <v>28</v>
      </c>
      <c r="X28" s="11"/>
      <c r="Y28" s="11"/>
      <c r="Z28" s="11"/>
    </row>
    <row r="29" spans="6:27" ht="12" customHeight="1" x14ac:dyDescent="0.25">
      <c r="F29" s="25"/>
      <c r="G29" s="26"/>
      <c r="H29" s="26"/>
      <c r="I29" s="27"/>
      <c r="J29" s="27"/>
      <c r="K29" s="27"/>
      <c r="L29" s="27"/>
      <c r="M29" s="27"/>
      <c r="N29" s="28">
        <f>N28/N70</f>
        <v>4.0821523954413401E-2</v>
      </c>
      <c r="S29" s="5"/>
      <c r="U29" s="31"/>
      <c r="V29" s="11"/>
      <c r="W29" s="11"/>
      <c r="X29" s="11"/>
      <c r="Y29" s="11"/>
      <c r="Z29" s="11"/>
    </row>
    <row r="30" spans="6:27" x14ac:dyDescent="0.25">
      <c r="F30" s="333" t="s">
        <v>45</v>
      </c>
      <c r="G30" s="333"/>
      <c r="H30" s="333"/>
      <c r="I30" s="333"/>
      <c r="J30" s="333"/>
      <c r="K30" s="333"/>
      <c r="L30" s="333"/>
      <c r="M30" s="333"/>
      <c r="N30" s="333"/>
      <c r="S30" s="5"/>
      <c r="U30" s="32"/>
      <c r="V30" s="11"/>
      <c r="W30" s="1"/>
      <c r="X30" s="1"/>
      <c r="Y30" s="1"/>
      <c r="Z30" s="1"/>
    </row>
    <row r="31" spans="6:27" ht="26.25" customHeight="1" x14ac:dyDescent="0.3">
      <c r="F31" s="29">
        <v>21</v>
      </c>
      <c r="G31" s="415" t="s">
        <v>131</v>
      </c>
      <c r="H31" s="415"/>
      <c r="I31" s="333">
        <v>50</v>
      </c>
      <c r="J31" s="333"/>
      <c r="K31" s="9">
        <v>0.42</v>
      </c>
      <c r="L31" s="9">
        <v>2.5099999999999998</v>
      </c>
      <c r="M31" s="9">
        <v>1.45</v>
      </c>
      <c r="N31" s="9">
        <v>29.71</v>
      </c>
      <c r="O31" s="173">
        <v>69</v>
      </c>
      <c r="P31" s="173">
        <v>11.5</v>
      </c>
      <c r="Q31" s="173">
        <v>6.5</v>
      </c>
      <c r="R31" s="173">
        <v>11.5</v>
      </c>
      <c r="S31" s="173">
        <v>0.3</v>
      </c>
      <c r="T31" s="173"/>
      <c r="U31" s="173">
        <v>5.0000000000000001E-3</v>
      </c>
      <c r="V31" s="173">
        <v>5.0000000000000001E-3</v>
      </c>
      <c r="W31" s="173">
        <v>2.06</v>
      </c>
      <c r="X31" s="11"/>
      <c r="Y31" s="11"/>
      <c r="Z31" s="11"/>
      <c r="AA31" s="40"/>
    </row>
    <row r="32" spans="6:27" ht="27" customHeight="1" x14ac:dyDescent="0.25">
      <c r="F32" s="29">
        <v>43</v>
      </c>
      <c r="G32" s="416" t="s">
        <v>185</v>
      </c>
      <c r="H32" s="417"/>
      <c r="I32" s="333">
        <v>250</v>
      </c>
      <c r="J32" s="333"/>
      <c r="K32" s="9">
        <v>2.38</v>
      </c>
      <c r="L32" s="9">
        <v>6.87</v>
      </c>
      <c r="M32" s="9">
        <v>12.23</v>
      </c>
      <c r="N32" s="9">
        <v>117.76</v>
      </c>
      <c r="O32" s="173">
        <v>173</v>
      </c>
      <c r="P32" s="173">
        <v>23.8</v>
      </c>
      <c r="Q32" s="173">
        <v>9.3000000000000007</v>
      </c>
      <c r="R32" s="173">
        <v>22.3</v>
      </c>
      <c r="S32" s="173">
        <v>0.38</v>
      </c>
      <c r="T32" s="173"/>
      <c r="U32" s="173">
        <v>2.5000000000000001E-2</v>
      </c>
      <c r="V32" s="173">
        <v>1.6E-2</v>
      </c>
      <c r="W32" s="173">
        <v>6.5</v>
      </c>
      <c r="X32" s="11"/>
      <c r="Y32" s="11"/>
      <c r="Z32" s="11"/>
      <c r="AA32" s="32"/>
    </row>
    <row r="33" spans="6:27" hidden="1" x14ac:dyDescent="0.25">
      <c r="F33" s="29"/>
      <c r="G33" s="414" t="s">
        <v>92</v>
      </c>
      <c r="H33" s="414"/>
      <c r="I33" s="10">
        <v>38</v>
      </c>
      <c r="J33" s="10">
        <v>30</v>
      </c>
      <c r="K33" s="4"/>
      <c r="L33" s="4"/>
      <c r="M33" s="4"/>
      <c r="N33" s="4"/>
      <c r="S33" s="5"/>
      <c r="U33" s="32"/>
      <c r="V33" s="11"/>
      <c r="W33" s="1"/>
      <c r="X33" s="1"/>
      <c r="Y33" s="1"/>
      <c r="Z33" s="1"/>
      <c r="AA33" s="32"/>
    </row>
    <row r="34" spans="6:27" hidden="1" x14ac:dyDescent="0.25">
      <c r="F34" s="29"/>
      <c r="G34" s="414" t="s">
        <v>5</v>
      </c>
      <c r="H34" s="414"/>
      <c r="I34" s="10">
        <v>34</v>
      </c>
      <c r="J34" s="10">
        <v>25</v>
      </c>
      <c r="K34" s="4"/>
      <c r="L34" s="4"/>
      <c r="M34" s="4"/>
      <c r="N34" s="4"/>
      <c r="S34" s="5"/>
      <c r="U34" s="32"/>
      <c r="V34" s="11"/>
      <c r="W34" s="1"/>
      <c r="X34" s="1"/>
      <c r="Y34" s="1"/>
      <c r="Z34" s="1"/>
      <c r="AA34" s="67"/>
    </row>
    <row r="35" spans="6:27" hidden="1" x14ac:dyDescent="0.25">
      <c r="F35" s="29"/>
      <c r="G35" s="414" t="s">
        <v>49</v>
      </c>
      <c r="H35" s="414"/>
      <c r="I35" s="10">
        <v>15</v>
      </c>
      <c r="J35" s="10">
        <v>12</v>
      </c>
      <c r="K35" s="4"/>
      <c r="L35" s="4"/>
      <c r="M35" s="4"/>
      <c r="N35" s="4"/>
      <c r="S35" s="5"/>
      <c r="V35" s="11"/>
      <c r="W35" s="35"/>
      <c r="X35" s="35"/>
      <c r="Y35" s="35"/>
      <c r="Z35" s="35"/>
    </row>
    <row r="36" spans="6:27" hidden="1" x14ac:dyDescent="0.25">
      <c r="F36" s="29"/>
      <c r="G36" s="414" t="s">
        <v>53</v>
      </c>
      <c r="H36" s="414"/>
      <c r="I36" s="10">
        <v>15</v>
      </c>
      <c r="J36" s="10">
        <v>12</v>
      </c>
      <c r="K36" s="4"/>
      <c r="L36" s="4"/>
      <c r="M36" s="4"/>
      <c r="N36" s="4"/>
      <c r="S36" s="5"/>
      <c r="V36" s="11"/>
      <c r="W36" s="35"/>
      <c r="X36" s="35"/>
      <c r="Y36" s="35"/>
      <c r="Z36" s="35"/>
    </row>
    <row r="37" spans="6:27" hidden="1" x14ac:dyDescent="0.25">
      <c r="F37" s="29"/>
      <c r="G37" s="414" t="s">
        <v>7</v>
      </c>
      <c r="H37" s="414"/>
      <c r="I37" s="10">
        <v>10</v>
      </c>
      <c r="J37" s="10">
        <v>10</v>
      </c>
      <c r="K37" s="4"/>
      <c r="L37" s="4"/>
      <c r="M37" s="4"/>
      <c r="N37" s="4"/>
      <c r="S37" s="5"/>
      <c r="V37" s="11"/>
      <c r="W37" s="35"/>
      <c r="X37" s="35"/>
      <c r="Y37" s="35"/>
      <c r="Z37" s="35"/>
    </row>
    <row r="38" spans="6:27" hidden="1" x14ac:dyDescent="0.25">
      <c r="F38" s="29"/>
      <c r="G38" s="414" t="s">
        <v>10</v>
      </c>
      <c r="H38" s="414"/>
      <c r="I38" s="10">
        <v>3</v>
      </c>
      <c r="J38" s="10">
        <v>3</v>
      </c>
      <c r="K38" s="4"/>
      <c r="L38" s="4"/>
      <c r="M38" s="4"/>
      <c r="N38" s="4"/>
      <c r="S38" s="5"/>
      <c r="V38" s="11"/>
      <c r="W38" s="35"/>
      <c r="X38" s="35"/>
      <c r="Y38" s="35"/>
      <c r="Z38" s="35"/>
    </row>
    <row r="39" spans="6:27" hidden="1" x14ac:dyDescent="0.25">
      <c r="F39" s="29"/>
      <c r="G39" s="414" t="s">
        <v>32</v>
      </c>
      <c r="H39" s="414"/>
      <c r="I39" s="10">
        <v>7</v>
      </c>
      <c r="J39" s="10">
        <v>7</v>
      </c>
      <c r="K39" s="4"/>
      <c r="L39" s="4"/>
      <c r="M39" s="4"/>
      <c r="N39" s="4"/>
      <c r="S39" s="5"/>
      <c r="V39" s="11"/>
      <c r="W39" s="35"/>
      <c r="X39" s="35"/>
      <c r="Y39" s="35"/>
      <c r="Z39" s="35"/>
    </row>
    <row r="40" spans="6:27" hidden="1" x14ac:dyDescent="0.25">
      <c r="F40" s="29"/>
      <c r="G40" s="414" t="s">
        <v>41</v>
      </c>
      <c r="H40" s="414"/>
      <c r="I40" s="10">
        <v>200</v>
      </c>
      <c r="J40" s="10">
        <v>200</v>
      </c>
      <c r="K40" s="4"/>
      <c r="L40" s="4"/>
      <c r="M40" s="4"/>
      <c r="N40" s="4"/>
      <c r="S40" s="5"/>
      <c r="V40" s="11"/>
      <c r="W40" s="35"/>
      <c r="X40" s="35"/>
      <c r="Y40" s="35"/>
      <c r="Z40" s="35"/>
    </row>
    <row r="41" spans="6:27" ht="27.75" customHeight="1" x14ac:dyDescent="0.25">
      <c r="F41" s="29">
        <v>172</v>
      </c>
      <c r="G41" s="415" t="s">
        <v>351</v>
      </c>
      <c r="H41" s="415"/>
      <c r="I41" s="346" t="s">
        <v>352</v>
      </c>
      <c r="J41" s="348"/>
      <c r="K41" s="9">
        <v>19</v>
      </c>
      <c r="L41" s="9">
        <v>10.19</v>
      </c>
      <c r="M41" s="9">
        <v>8.2899999999999991</v>
      </c>
      <c r="N41" s="9">
        <v>195.07</v>
      </c>
      <c r="O41" s="173">
        <v>203</v>
      </c>
      <c r="P41" s="173">
        <v>33.200000000000003</v>
      </c>
      <c r="Q41" s="173">
        <v>17.47</v>
      </c>
      <c r="R41" s="173">
        <v>239</v>
      </c>
      <c r="S41" s="173">
        <v>5</v>
      </c>
      <c r="T41" s="173">
        <v>5782</v>
      </c>
      <c r="U41" s="173">
        <v>0.2</v>
      </c>
      <c r="V41" s="173">
        <v>1.45</v>
      </c>
      <c r="W41" s="173">
        <v>8.4499999999999993</v>
      </c>
      <c r="X41" s="160"/>
      <c r="Y41" s="15"/>
      <c r="Z41" s="15"/>
    </row>
    <row r="42" spans="6:27" hidden="1" x14ac:dyDescent="0.25">
      <c r="F42" s="83"/>
      <c r="G42" s="422"/>
      <c r="H42" s="422"/>
      <c r="I42" s="341"/>
      <c r="J42" s="345"/>
      <c r="K42" s="9"/>
      <c r="L42" s="9"/>
      <c r="M42" s="9"/>
      <c r="N42" s="9"/>
      <c r="R42" s="5"/>
      <c r="S42" s="78"/>
      <c r="T42" s="78"/>
      <c r="U42" s="11"/>
      <c r="V42" s="11"/>
      <c r="Y42"/>
      <c r="Z42"/>
      <c r="AA42"/>
    </row>
    <row r="43" spans="6:27" ht="15" customHeight="1" x14ac:dyDescent="0.25">
      <c r="F43" s="29">
        <v>204</v>
      </c>
      <c r="G43" s="458" t="s">
        <v>243</v>
      </c>
      <c r="H43" s="459"/>
      <c r="I43" s="333">
        <v>155</v>
      </c>
      <c r="J43" s="333"/>
      <c r="K43" s="9">
        <v>4.2</v>
      </c>
      <c r="L43" s="9">
        <v>8.1</v>
      </c>
      <c r="M43" s="9">
        <v>30.36</v>
      </c>
      <c r="N43" s="9">
        <v>227.3</v>
      </c>
      <c r="O43" s="173">
        <v>22.4</v>
      </c>
      <c r="P43" s="173">
        <v>7.12</v>
      </c>
      <c r="Q43" s="173">
        <v>4.7</v>
      </c>
      <c r="R43" s="173">
        <v>22.1</v>
      </c>
      <c r="S43" s="173">
        <v>0.47</v>
      </c>
      <c r="T43" s="173">
        <v>16.7</v>
      </c>
      <c r="U43" s="173">
        <v>0.03</v>
      </c>
      <c r="V43" s="173">
        <v>1.6E-2</v>
      </c>
      <c r="Y43"/>
      <c r="Z43"/>
      <c r="AA43"/>
    </row>
    <row r="44" spans="6:27" hidden="1" x14ac:dyDescent="0.25">
      <c r="F44" s="24"/>
      <c r="G44" s="414"/>
      <c r="H44" s="414"/>
      <c r="I44" s="10"/>
      <c r="J44" s="10"/>
      <c r="K44" s="4"/>
      <c r="L44" s="4"/>
      <c r="M44" s="4"/>
      <c r="N44" s="4"/>
      <c r="Q44" s="5"/>
      <c r="R44" s="5"/>
      <c r="S44" s="5"/>
      <c r="Y44"/>
      <c r="Z44"/>
      <c r="AA44"/>
    </row>
    <row r="45" spans="6:27" ht="23.25" customHeight="1" x14ac:dyDescent="0.25">
      <c r="F45" s="24"/>
      <c r="G45" s="413" t="s">
        <v>38</v>
      </c>
      <c r="H45" s="413"/>
      <c r="I45" s="346">
        <v>75</v>
      </c>
      <c r="J45" s="348"/>
      <c r="K45" s="9">
        <v>5.7</v>
      </c>
      <c r="L45" s="9">
        <v>1.2</v>
      </c>
      <c r="M45" s="9">
        <v>35.9</v>
      </c>
      <c r="N45" s="9">
        <v>176.2</v>
      </c>
      <c r="O45" s="173">
        <v>65.23</v>
      </c>
      <c r="P45" s="173">
        <v>9.3800000000000008</v>
      </c>
      <c r="Q45" s="173">
        <v>16</v>
      </c>
      <c r="R45" s="173">
        <v>86.7</v>
      </c>
      <c r="S45" s="173">
        <v>2.7</v>
      </c>
      <c r="T45" s="173"/>
      <c r="U45" s="173">
        <v>0.2</v>
      </c>
      <c r="V45" s="173">
        <v>0.22</v>
      </c>
      <c r="W45" s="173"/>
      <c r="Y45"/>
      <c r="Z45"/>
      <c r="AA45"/>
    </row>
    <row r="46" spans="6:27" ht="24" customHeight="1" x14ac:dyDescent="0.25">
      <c r="F46" s="24"/>
      <c r="G46" s="415" t="s">
        <v>17</v>
      </c>
      <c r="H46" s="415"/>
      <c r="I46" s="333">
        <v>50</v>
      </c>
      <c r="J46" s="333"/>
      <c r="K46" s="9">
        <v>3.6</v>
      </c>
      <c r="L46" s="9">
        <v>0.56000000000000005</v>
      </c>
      <c r="M46" s="9">
        <v>23.1</v>
      </c>
      <c r="N46" s="9">
        <v>118</v>
      </c>
      <c r="O46" s="173">
        <v>43.48</v>
      </c>
      <c r="P46" s="173">
        <v>6.25</v>
      </c>
      <c r="Q46" s="173">
        <v>10.6</v>
      </c>
      <c r="R46" s="173">
        <v>57.8</v>
      </c>
      <c r="S46" s="173">
        <v>1.8</v>
      </c>
      <c r="T46" s="173"/>
      <c r="U46" s="173">
        <v>0.13</v>
      </c>
      <c r="V46" s="173">
        <v>0.14000000000000001</v>
      </c>
      <c r="W46" s="135"/>
      <c r="X46" s="1"/>
      <c r="Y46"/>
      <c r="Z46"/>
      <c r="AA46"/>
    </row>
    <row r="47" spans="6:27" ht="25.5" customHeight="1" x14ac:dyDescent="0.25">
      <c r="F47" s="2">
        <v>255</v>
      </c>
      <c r="G47" s="416" t="s">
        <v>101</v>
      </c>
      <c r="H47" s="417"/>
      <c r="I47" s="346">
        <v>200</v>
      </c>
      <c r="J47" s="348"/>
      <c r="K47" s="9">
        <v>0.44</v>
      </c>
      <c r="L47" s="9">
        <v>0.02</v>
      </c>
      <c r="M47" s="9">
        <v>31.74</v>
      </c>
      <c r="N47" s="9">
        <v>125.8</v>
      </c>
      <c r="O47" s="201">
        <v>29.3</v>
      </c>
      <c r="P47" s="201">
        <v>32.4</v>
      </c>
      <c r="Q47" s="201">
        <v>12.4</v>
      </c>
      <c r="R47" s="201">
        <v>23.44</v>
      </c>
      <c r="S47" s="201">
        <v>0.7</v>
      </c>
      <c r="T47" s="201"/>
      <c r="U47" s="201">
        <v>1.6E-2</v>
      </c>
      <c r="V47" s="201">
        <v>2.4E-2</v>
      </c>
      <c r="W47" s="201">
        <v>0.72</v>
      </c>
      <c r="X47" s="15"/>
      <c r="Y47"/>
      <c r="Z47"/>
      <c r="AA47"/>
    </row>
    <row r="48" spans="6:27" x14ac:dyDescent="0.25">
      <c r="F48" s="24"/>
      <c r="G48" s="340" t="s">
        <v>42</v>
      </c>
      <c r="H48" s="340"/>
      <c r="I48" s="341">
        <v>900</v>
      </c>
      <c r="J48" s="342"/>
      <c r="K48" s="3">
        <f>SUM(K31:K47)</f>
        <v>35.739999999999995</v>
      </c>
      <c r="L48" s="3">
        <f>SUM(L31:L47)</f>
        <v>29.45</v>
      </c>
      <c r="M48" s="3">
        <f>SUM(M31:M47)</f>
        <v>143.07</v>
      </c>
      <c r="N48" s="3">
        <f>SUM(N31:N47)</f>
        <v>989.83999999999992</v>
      </c>
      <c r="O48" s="251">
        <f>SUM(O31:O47)</f>
        <v>605.41</v>
      </c>
      <c r="P48" s="251">
        <f t="shared" ref="P48:W48" si="1">SUM(P31:P47)</f>
        <v>123.65</v>
      </c>
      <c r="Q48" s="251">
        <f t="shared" si="1"/>
        <v>76.97</v>
      </c>
      <c r="R48" s="251">
        <f t="shared" si="1"/>
        <v>462.84000000000003</v>
      </c>
      <c r="S48" s="251">
        <f t="shared" si="1"/>
        <v>11.35</v>
      </c>
      <c r="T48" s="251">
        <f t="shared" si="1"/>
        <v>5798.7</v>
      </c>
      <c r="U48" s="251">
        <f t="shared" si="1"/>
        <v>0.60600000000000009</v>
      </c>
      <c r="V48" s="251">
        <f t="shared" si="1"/>
        <v>1.871</v>
      </c>
      <c r="W48" s="251">
        <f t="shared" si="1"/>
        <v>17.729999999999997</v>
      </c>
      <c r="Y48"/>
      <c r="Z48"/>
      <c r="AA48"/>
    </row>
    <row r="49" spans="6:28" x14ac:dyDescent="0.25">
      <c r="F49" s="25"/>
      <c r="G49" s="26"/>
      <c r="H49" s="26"/>
      <c r="I49" s="27"/>
      <c r="J49" s="27"/>
      <c r="K49" s="27"/>
      <c r="L49" s="27"/>
      <c r="M49" s="27"/>
      <c r="N49" s="28">
        <f>N48/N70</f>
        <v>0.33169247472530422</v>
      </c>
      <c r="Q49" s="5"/>
      <c r="R49" s="1"/>
      <c r="S49" s="1"/>
      <c r="T49" s="1"/>
      <c r="U49" s="1"/>
      <c r="Y49"/>
      <c r="Z49"/>
      <c r="AA49"/>
    </row>
    <row r="50" spans="6:28" x14ac:dyDescent="0.25">
      <c r="F50" s="333" t="s">
        <v>59</v>
      </c>
      <c r="G50" s="333"/>
      <c r="H50" s="333"/>
      <c r="I50" s="333"/>
      <c r="J50" s="333"/>
      <c r="K50" s="333"/>
      <c r="L50" s="333"/>
      <c r="M50" s="333"/>
      <c r="N50" s="333"/>
      <c r="Q50" s="5"/>
      <c r="R50" s="1"/>
      <c r="S50" s="1"/>
      <c r="T50" s="1"/>
      <c r="U50" s="1"/>
      <c r="Y50"/>
      <c r="Z50"/>
      <c r="AA50"/>
    </row>
    <row r="51" spans="6:28" ht="12" customHeight="1" x14ac:dyDescent="0.25">
      <c r="F51" s="2">
        <v>389</v>
      </c>
      <c r="G51" s="422" t="s">
        <v>60</v>
      </c>
      <c r="H51" s="422"/>
      <c r="I51" s="337">
        <v>200</v>
      </c>
      <c r="J51" s="337"/>
      <c r="K51" s="3">
        <v>0.8</v>
      </c>
      <c r="L51" s="3">
        <v>0.6</v>
      </c>
      <c r="M51" s="3">
        <v>22</v>
      </c>
      <c r="N51" s="3">
        <v>92</v>
      </c>
      <c r="O51" s="173">
        <v>120</v>
      </c>
      <c r="P51" s="173">
        <v>14</v>
      </c>
      <c r="Q51" s="173">
        <v>8</v>
      </c>
      <c r="R51" s="173">
        <v>14</v>
      </c>
      <c r="S51" s="173">
        <v>1.4</v>
      </c>
      <c r="T51" s="173"/>
      <c r="U51" s="173">
        <v>0.02</v>
      </c>
      <c r="V51" s="173">
        <v>0.02</v>
      </c>
      <c r="W51" s="173">
        <v>4</v>
      </c>
    </row>
    <row r="52" spans="6:28" ht="13.5" customHeight="1" x14ac:dyDescent="0.25">
      <c r="F52" s="2"/>
      <c r="G52" s="457" t="s">
        <v>61</v>
      </c>
      <c r="H52" s="457"/>
      <c r="I52" s="3">
        <v>50</v>
      </c>
      <c r="J52" s="3">
        <v>50</v>
      </c>
      <c r="K52" s="3">
        <v>3.75</v>
      </c>
      <c r="L52" s="3">
        <v>5.9</v>
      </c>
      <c r="M52" s="3">
        <v>37.450000000000003</v>
      </c>
      <c r="N52" s="3">
        <v>208.5</v>
      </c>
      <c r="O52" s="130">
        <v>18</v>
      </c>
      <c r="P52" s="130">
        <v>1.1000000000000001</v>
      </c>
      <c r="Q52" s="130">
        <v>5.5</v>
      </c>
      <c r="R52" s="130">
        <v>18.600000000000001</v>
      </c>
      <c r="S52" s="130">
        <v>0.7</v>
      </c>
      <c r="T52" s="130">
        <v>20</v>
      </c>
      <c r="U52" s="130">
        <v>1.6E-2</v>
      </c>
      <c r="V52" s="130">
        <v>0.18</v>
      </c>
      <c r="W52" s="173"/>
    </row>
    <row r="53" spans="6:28" x14ac:dyDescent="0.25">
      <c r="F53" s="24"/>
      <c r="G53" s="340" t="s">
        <v>42</v>
      </c>
      <c r="H53" s="340"/>
      <c r="I53" s="341">
        <f>I51+I52</f>
        <v>250</v>
      </c>
      <c r="J53" s="342"/>
      <c r="K53" s="3">
        <f>SUM(K51:K52)</f>
        <v>4.55</v>
      </c>
      <c r="L53" s="3">
        <f>SUM(L51:L52)</f>
        <v>6.5</v>
      </c>
      <c r="M53" s="3">
        <f>SUM(M51:M52)</f>
        <v>59.45</v>
      </c>
      <c r="N53" s="43">
        <f>SUM(N51:N52)</f>
        <v>300.5</v>
      </c>
      <c r="O53" s="253">
        <f>SUM(O51:O52)</f>
        <v>138</v>
      </c>
      <c r="P53" s="253">
        <f t="shared" ref="P53:W53" si="2">SUM(P51:P52)</f>
        <v>15.1</v>
      </c>
      <c r="Q53" s="253">
        <f t="shared" si="2"/>
        <v>13.5</v>
      </c>
      <c r="R53" s="253">
        <f t="shared" si="2"/>
        <v>32.6</v>
      </c>
      <c r="S53" s="253">
        <f t="shared" si="2"/>
        <v>2.0999999999999996</v>
      </c>
      <c r="T53" s="253">
        <f t="shared" si="2"/>
        <v>20</v>
      </c>
      <c r="U53" s="253">
        <f t="shared" si="2"/>
        <v>3.6000000000000004E-2</v>
      </c>
      <c r="V53" s="253">
        <f t="shared" si="2"/>
        <v>0.19999999999999998</v>
      </c>
      <c r="W53" s="253">
        <f t="shared" si="2"/>
        <v>4</v>
      </c>
      <c r="X53" s="11"/>
      <c r="Y53" s="11"/>
      <c r="Z53" s="11"/>
    </row>
    <row r="54" spans="6:28" ht="13.5" customHeight="1" x14ac:dyDescent="0.25">
      <c r="F54" s="25"/>
      <c r="G54" s="26"/>
      <c r="H54" s="26"/>
      <c r="I54" s="27"/>
      <c r="J54" s="27"/>
      <c r="K54" s="27"/>
      <c r="L54" s="27"/>
      <c r="M54" s="27"/>
      <c r="N54" s="28">
        <f>N53/N70</f>
        <v>0.10069666678953561</v>
      </c>
      <c r="U54" s="32"/>
      <c r="V54" s="11"/>
      <c r="W54" s="11"/>
      <c r="X54" s="11"/>
      <c r="Y54" s="11"/>
      <c r="Z54" s="11"/>
    </row>
    <row r="55" spans="6:28" x14ac:dyDescent="0.25">
      <c r="F55" s="333" t="s">
        <v>74</v>
      </c>
      <c r="G55" s="333"/>
      <c r="H55" s="333"/>
      <c r="I55" s="333"/>
      <c r="J55" s="333"/>
      <c r="K55" s="333"/>
      <c r="L55" s="333"/>
      <c r="M55" s="333"/>
      <c r="N55" s="333"/>
      <c r="U55" s="32"/>
      <c r="V55" s="11"/>
      <c r="W55" s="11"/>
      <c r="X55" s="11"/>
      <c r="Y55" s="11"/>
      <c r="Z55" s="11"/>
      <c r="AB55" s="5"/>
    </row>
    <row r="56" spans="6:28" ht="16.5" customHeight="1" x14ac:dyDescent="0.25">
      <c r="F56" s="29">
        <v>192</v>
      </c>
      <c r="G56" s="413" t="s">
        <v>130</v>
      </c>
      <c r="H56" s="413"/>
      <c r="I56" s="346">
        <v>50</v>
      </c>
      <c r="J56" s="348"/>
      <c r="K56" s="9">
        <v>10.43</v>
      </c>
      <c r="L56" s="9">
        <v>9.4600000000000009</v>
      </c>
      <c r="M56" s="9">
        <v>1.4</v>
      </c>
      <c r="N56" s="9">
        <v>160.80000000000001</v>
      </c>
      <c r="O56" s="173">
        <v>48.9</v>
      </c>
      <c r="P56" s="173">
        <v>15.5</v>
      </c>
      <c r="Q56" s="173">
        <v>5.6</v>
      </c>
      <c r="R56" s="173">
        <v>46.3</v>
      </c>
      <c r="S56" s="173">
        <v>0.52</v>
      </c>
      <c r="T56" s="173">
        <v>27.2</v>
      </c>
      <c r="U56" s="173">
        <v>0.01</v>
      </c>
      <c r="V56" s="173">
        <v>0.04</v>
      </c>
      <c r="W56" s="173">
        <v>0.65</v>
      </c>
      <c r="X56" s="15"/>
      <c r="Y56" s="15"/>
      <c r="Z56" s="15"/>
      <c r="AA56" s="15"/>
      <c r="AB56" s="15"/>
    </row>
    <row r="57" spans="6:28" ht="24" customHeight="1" x14ac:dyDescent="0.25">
      <c r="F57" s="18">
        <v>216</v>
      </c>
      <c r="G57" s="415" t="s">
        <v>237</v>
      </c>
      <c r="H57" s="415"/>
      <c r="I57" s="333">
        <v>150</v>
      </c>
      <c r="J57" s="333"/>
      <c r="K57" s="9">
        <v>3.73</v>
      </c>
      <c r="L57" s="9">
        <v>9.76</v>
      </c>
      <c r="M57" s="9">
        <v>22.57</v>
      </c>
      <c r="N57" s="9">
        <v>192.88</v>
      </c>
      <c r="O57" s="173">
        <v>667</v>
      </c>
      <c r="P57" s="173">
        <v>43.5</v>
      </c>
      <c r="Q57" s="173">
        <v>28.6</v>
      </c>
      <c r="R57" s="173">
        <v>90</v>
      </c>
      <c r="S57" s="173">
        <v>1.05</v>
      </c>
      <c r="T57" s="173"/>
      <c r="U57" s="173">
        <v>0.15</v>
      </c>
      <c r="V57" s="173">
        <v>0.12</v>
      </c>
      <c r="W57" s="173">
        <v>18.600000000000001</v>
      </c>
      <c r="X57" s="11"/>
      <c r="Y57" s="11"/>
      <c r="Z57" s="11"/>
      <c r="AB57" s="5"/>
    </row>
    <row r="58" spans="6:28" x14ac:dyDescent="0.25">
      <c r="F58" s="2">
        <v>210</v>
      </c>
      <c r="G58" s="278" t="s">
        <v>238</v>
      </c>
      <c r="H58" s="278"/>
      <c r="I58" s="346">
        <v>100</v>
      </c>
      <c r="J58" s="348"/>
      <c r="K58" s="9">
        <v>2.44</v>
      </c>
      <c r="L58" s="9">
        <v>3.69</v>
      </c>
      <c r="M58" s="9">
        <v>7.5</v>
      </c>
      <c r="N58" s="9">
        <v>72.31</v>
      </c>
      <c r="O58" s="173">
        <v>141</v>
      </c>
      <c r="P58" s="173">
        <v>39.4</v>
      </c>
      <c r="Q58" s="173">
        <v>12.8</v>
      </c>
      <c r="R58" s="173">
        <v>24.8</v>
      </c>
      <c r="S58" s="173">
        <v>0.62</v>
      </c>
      <c r="T58" s="173">
        <v>20</v>
      </c>
      <c r="U58" s="173">
        <v>0.02</v>
      </c>
      <c r="V58" s="173">
        <v>0.03</v>
      </c>
      <c r="W58" s="173">
        <v>24.5</v>
      </c>
      <c r="X58" s="11"/>
      <c r="Y58" s="11"/>
      <c r="Z58" s="11"/>
    </row>
    <row r="59" spans="6:28" ht="24" customHeight="1" x14ac:dyDescent="0.25">
      <c r="F59" s="17"/>
      <c r="G59" s="415" t="s">
        <v>17</v>
      </c>
      <c r="H59" s="415"/>
      <c r="I59" s="333">
        <v>50</v>
      </c>
      <c r="J59" s="333"/>
      <c r="K59" s="9">
        <v>3.6</v>
      </c>
      <c r="L59" s="9">
        <v>0.56000000000000005</v>
      </c>
      <c r="M59" s="9">
        <v>23.1</v>
      </c>
      <c r="N59" s="9">
        <v>118</v>
      </c>
      <c r="O59" s="173">
        <v>43.48</v>
      </c>
      <c r="P59" s="173">
        <v>6.25</v>
      </c>
      <c r="Q59" s="173">
        <v>10.6</v>
      </c>
      <c r="R59" s="173">
        <v>57.8</v>
      </c>
      <c r="S59" s="173">
        <v>1.8</v>
      </c>
      <c r="T59" s="173"/>
      <c r="U59" s="173">
        <v>0.13</v>
      </c>
      <c r="V59" s="173">
        <v>0.14000000000000001</v>
      </c>
      <c r="W59" s="1"/>
      <c r="X59" s="1"/>
      <c r="Y59" s="1"/>
      <c r="Z59" s="1"/>
    </row>
    <row r="60" spans="6:28" ht="23.25" customHeight="1" x14ac:dyDescent="0.25">
      <c r="F60" s="24"/>
      <c r="G60" s="416" t="s">
        <v>38</v>
      </c>
      <c r="H60" s="417"/>
      <c r="I60" s="346">
        <v>50</v>
      </c>
      <c r="J60" s="348"/>
      <c r="K60" s="9">
        <v>3.8</v>
      </c>
      <c r="L60" s="9">
        <v>0.8</v>
      </c>
      <c r="M60" s="9">
        <v>23.9</v>
      </c>
      <c r="N60" s="9">
        <v>117</v>
      </c>
      <c r="O60" s="173">
        <v>43</v>
      </c>
      <c r="P60" s="173">
        <v>6</v>
      </c>
      <c r="Q60" s="173">
        <v>10</v>
      </c>
      <c r="R60" s="173">
        <v>57</v>
      </c>
      <c r="S60" s="173">
        <v>1.8</v>
      </c>
      <c r="T60" s="173"/>
      <c r="U60" s="173">
        <v>0.13</v>
      </c>
      <c r="V60" s="173">
        <v>0.14000000000000001</v>
      </c>
      <c r="W60" s="35"/>
      <c r="X60" s="35"/>
      <c r="Y60" s="35"/>
      <c r="Z60" s="35"/>
      <c r="AA60"/>
    </row>
    <row r="61" spans="6:28" ht="12.75" customHeight="1" x14ac:dyDescent="0.25">
      <c r="F61" s="2">
        <v>265</v>
      </c>
      <c r="G61" s="418" t="s">
        <v>93</v>
      </c>
      <c r="H61" s="418"/>
      <c r="I61" s="333">
        <v>200</v>
      </c>
      <c r="J61" s="333"/>
      <c r="K61" s="9">
        <v>0.06</v>
      </c>
      <c r="L61" s="9"/>
      <c r="M61" s="9">
        <v>15.17</v>
      </c>
      <c r="N61" s="9">
        <v>60.82</v>
      </c>
      <c r="O61" s="173">
        <v>21.3</v>
      </c>
      <c r="P61" s="173">
        <v>14.2</v>
      </c>
      <c r="Q61" s="173">
        <v>2.4</v>
      </c>
      <c r="R61" s="173">
        <v>4.4000000000000004</v>
      </c>
      <c r="S61" s="175">
        <v>0.36</v>
      </c>
      <c r="T61" s="173"/>
      <c r="U61" s="173"/>
      <c r="V61" s="173"/>
      <c r="W61" s="173">
        <v>2.83</v>
      </c>
      <c r="X61" s="11"/>
      <c r="Y61" s="11"/>
      <c r="Z61" s="11"/>
      <c r="AA61"/>
    </row>
    <row r="62" spans="6:28" x14ac:dyDescent="0.25">
      <c r="F62" s="24"/>
      <c r="G62" s="384" t="s">
        <v>42</v>
      </c>
      <c r="H62" s="384"/>
      <c r="I62" s="341">
        <f>I56+I57+I58+I59+I60+I61</f>
        <v>600</v>
      </c>
      <c r="J62" s="342"/>
      <c r="K62" s="3">
        <f>SUM(K56:K61)</f>
        <v>24.060000000000002</v>
      </c>
      <c r="L62" s="3">
        <f>SUM(L56:L61)</f>
        <v>24.27</v>
      </c>
      <c r="M62" s="3">
        <f>SUM(M56:M61)</f>
        <v>93.64</v>
      </c>
      <c r="N62" s="3">
        <f>SUM(N56:N61)</f>
        <v>721.81000000000006</v>
      </c>
      <c r="O62" s="251">
        <f>SUM(O56:O61)</f>
        <v>964.68</v>
      </c>
      <c r="P62" s="251">
        <f t="shared" ref="P62:W62" si="3">SUM(P56:P61)</f>
        <v>124.85000000000001</v>
      </c>
      <c r="Q62" s="251">
        <f t="shared" si="3"/>
        <v>70</v>
      </c>
      <c r="R62" s="251">
        <f t="shared" si="3"/>
        <v>280.3</v>
      </c>
      <c r="S62" s="251">
        <f t="shared" si="3"/>
        <v>6.15</v>
      </c>
      <c r="T62" s="251">
        <f t="shared" si="3"/>
        <v>47.2</v>
      </c>
      <c r="U62" s="251">
        <f t="shared" si="3"/>
        <v>0.44</v>
      </c>
      <c r="V62" s="251">
        <f t="shared" si="3"/>
        <v>0.47000000000000003</v>
      </c>
      <c r="W62" s="251">
        <f t="shared" si="3"/>
        <v>46.58</v>
      </c>
      <c r="X62" s="11"/>
      <c r="Y62" s="11"/>
      <c r="Z62" s="11"/>
      <c r="AA62"/>
    </row>
    <row r="63" spans="6:28" ht="12.75" customHeight="1" x14ac:dyDescent="0.25">
      <c r="F63" s="25"/>
      <c r="G63" s="26"/>
      <c r="H63" s="26"/>
      <c r="I63" s="27"/>
      <c r="J63" s="27"/>
      <c r="K63" s="27"/>
      <c r="L63" s="27"/>
      <c r="M63" s="27"/>
      <c r="N63" s="28">
        <f>N62/N70</f>
        <v>0.24187640950201231</v>
      </c>
      <c r="U63" s="32"/>
      <c r="V63" s="11"/>
      <c r="W63" s="11"/>
      <c r="X63" s="11"/>
      <c r="Y63" s="11"/>
      <c r="Z63" s="11"/>
      <c r="AA63"/>
    </row>
    <row r="64" spans="6:28" ht="13.5" customHeight="1" x14ac:dyDescent="0.25">
      <c r="F64" s="25"/>
      <c r="G64" s="41" t="s">
        <v>70</v>
      </c>
      <c r="H64" s="42"/>
      <c r="I64" s="3"/>
      <c r="J64" s="43">
        <v>6</v>
      </c>
      <c r="K64" s="27"/>
      <c r="L64" s="27"/>
      <c r="M64" s="27"/>
      <c r="N64" s="28"/>
      <c r="U64" s="32"/>
      <c r="V64" s="11"/>
      <c r="W64" s="11"/>
      <c r="X64" s="11"/>
      <c r="Y64" s="11"/>
      <c r="Z64" s="11"/>
      <c r="AA64"/>
    </row>
    <row r="65" spans="6:27" ht="12" customHeight="1" x14ac:dyDescent="0.25">
      <c r="F65" s="333" t="s">
        <v>71</v>
      </c>
      <c r="G65" s="333"/>
      <c r="H65" s="333"/>
      <c r="I65" s="333"/>
      <c r="J65" s="333"/>
      <c r="K65" s="333"/>
      <c r="L65" s="333"/>
      <c r="M65" s="333"/>
      <c r="N65" s="333"/>
      <c r="U65" s="69"/>
      <c r="V65" s="11"/>
      <c r="W65" s="11"/>
      <c r="X65" s="11"/>
      <c r="Y65" s="11"/>
      <c r="Z65" s="11"/>
      <c r="AA65"/>
    </row>
    <row r="66" spans="6:27" x14ac:dyDescent="0.25">
      <c r="F66" s="2">
        <v>245</v>
      </c>
      <c r="G66" s="457" t="s">
        <v>218</v>
      </c>
      <c r="H66" s="457"/>
      <c r="I66" s="337">
        <v>200</v>
      </c>
      <c r="J66" s="337"/>
      <c r="K66" s="3">
        <v>5.8</v>
      </c>
      <c r="L66" s="3">
        <v>5</v>
      </c>
      <c r="M66" s="3">
        <v>8.4</v>
      </c>
      <c r="N66" s="3">
        <v>108</v>
      </c>
      <c r="O66" s="101">
        <v>292</v>
      </c>
      <c r="P66" s="130">
        <v>248</v>
      </c>
      <c r="Q66" s="130">
        <v>28</v>
      </c>
      <c r="R66" s="130">
        <v>184</v>
      </c>
      <c r="S66" s="130">
        <v>0.2</v>
      </c>
      <c r="T66" s="130">
        <v>40</v>
      </c>
      <c r="U66" s="130">
        <v>0.04</v>
      </c>
      <c r="V66" s="130">
        <v>0.2</v>
      </c>
      <c r="W66" s="130">
        <v>0.6</v>
      </c>
      <c r="X66" s="11"/>
      <c r="Y66" s="11"/>
      <c r="Z66" s="11"/>
      <c r="AA66"/>
    </row>
    <row r="67" spans="6:27" ht="27.75" customHeight="1" x14ac:dyDescent="0.25">
      <c r="F67" s="24"/>
      <c r="G67" s="415" t="s">
        <v>38</v>
      </c>
      <c r="H67" s="415"/>
      <c r="I67" s="333">
        <v>20</v>
      </c>
      <c r="J67" s="333"/>
      <c r="K67" s="9">
        <v>1.5</v>
      </c>
      <c r="L67" s="9">
        <v>0.3</v>
      </c>
      <c r="M67" s="9">
        <v>9.5</v>
      </c>
      <c r="N67" s="105">
        <v>47</v>
      </c>
      <c r="O67" s="173">
        <v>17.2</v>
      </c>
      <c r="P67" s="173">
        <v>2.4</v>
      </c>
      <c r="Q67" s="173">
        <v>4</v>
      </c>
      <c r="R67" s="173">
        <v>23</v>
      </c>
      <c r="S67" s="173">
        <v>0.7</v>
      </c>
      <c r="T67" s="173"/>
      <c r="U67" s="173">
        <v>0.05</v>
      </c>
      <c r="V67" s="173">
        <v>5.5E-2</v>
      </c>
      <c r="W67" s="169"/>
      <c r="X67" s="1"/>
      <c r="Y67" s="1"/>
      <c r="Z67" s="1"/>
      <c r="AA67"/>
    </row>
    <row r="68" spans="6:27" x14ac:dyDescent="0.25">
      <c r="F68" s="24"/>
      <c r="G68" s="384" t="s">
        <v>42</v>
      </c>
      <c r="H68" s="384"/>
      <c r="I68" s="341">
        <f>I66+I67</f>
        <v>220</v>
      </c>
      <c r="J68" s="342"/>
      <c r="K68" s="3">
        <f>SUM(K66:K67)</f>
        <v>7.3</v>
      </c>
      <c r="L68" s="3">
        <f>SUM(L66:L67)</f>
        <v>5.3</v>
      </c>
      <c r="M68" s="3">
        <f>SUM(M66:M67)</f>
        <v>17.899999999999999</v>
      </c>
      <c r="N68" s="43">
        <f>SUM(N66:N67)</f>
        <v>155</v>
      </c>
      <c r="O68" s="253">
        <f>SUM(O66:O67)</f>
        <v>309.2</v>
      </c>
      <c r="P68" s="253">
        <f t="shared" ref="P68:W68" si="4">SUM(P66:P67)</f>
        <v>250.4</v>
      </c>
      <c r="Q68" s="253">
        <f t="shared" si="4"/>
        <v>32</v>
      </c>
      <c r="R68" s="253">
        <f t="shared" si="4"/>
        <v>207</v>
      </c>
      <c r="S68" s="253">
        <f t="shared" si="4"/>
        <v>0.89999999999999991</v>
      </c>
      <c r="T68" s="253">
        <f t="shared" si="4"/>
        <v>40</v>
      </c>
      <c r="U68" s="253">
        <f t="shared" si="4"/>
        <v>0.09</v>
      </c>
      <c r="V68" s="253">
        <f t="shared" si="4"/>
        <v>0.255</v>
      </c>
      <c r="W68" s="253">
        <f t="shared" si="4"/>
        <v>0.6</v>
      </c>
      <c r="X68" s="1"/>
      <c r="Y68" s="1"/>
      <c r="Z68" s="1"/>
      <c r="AA68"/>
    </row>
    <row r="69" spans="6:27" x14ac:dyDescent="0.25">
      <c r="F69" s="24"/>
      <c r="G69" s="385"/>
      <c r="H69" s="385"/>
      <c r="I69" s="3"/>
      <c r="J69" s="3"/>
      <c r="K69" s="3"/>
      <c r="L69" s="3"/>
      <c r="M69" s="3"/>
      <c r="N69" s="192">
        <f>N68/N70</f>
        <v>5.1940044433870278E-2</v>
      </c>
      <c r="O69" s="127"/>
      <c r="P69" s="127"/>
      <c r="Q69" s="127"/>
      <c r="R69" s="127"/>
      <c r="S69" s="127"/>
      <c r="T69" s="127"/>
      <c r="U69" s="127"/>
      <c r="V69" s="127"/>
      <c r="W69" s="253"/>
      <c r="X69" s="35"/>
      <c r="Y69" s="35"/>
      <c r="Z69" s="35"/>
      <c r="AA69"/>
    </row>
    <row r="70" spans="6:27" ht="18.75" x14ac:dyDescent="0.3">
      <c r="F70" s="24"/>
      <c r="G70" s="386" t="s">
        <v>73</v>
      </c>
      <c r="H70" s="386"/>
      <c r="I70" s="341">
        <f>I22+I28+I48+I62+I68+I53</f>
        <v>2815</v>
      </c>
      <c r="J70" s="342"/>
      <c r="K70" s="46">
        <f>K22+K28+K48+K53+K62+K68</f>
        <v>97.539999999999992</v>
      </c>
      <c r="L70" s="46">
        <f>L22+L28+L48+L53+L62+L68</f>
        <v>101.13</v>
      </c>
      <c r="M70" s="46">
        <f>M22+M28+M48+M53+M62+M68</f>
        <v>405.59</v>
      </c>
      <c r="N70" s="210">
        <f>N22+N28+N48+N53+N62+N68</f>
        <v>2984.2099999999996</v>
      </c>
      <c r="O70" s="210">
        <f t="shared" ref="O70:W70" si="5">O22+O28+O48+O53+O62+O68</f>
        <v>2492.39</v>
      </c>
      <c r="P70" s="210">
        <f t="shared" si="5"/>
        <v>732.6</v>
      </c>
      <c r="Q70" s="210">
        <f t="shared" si="5"/>
        <v>242.97</v>
      </c>
      <c r="R70" s="210">
        <f t="shared" si="5"/>
        <v>1222.24</v>
      </c>
      <c r="S70" s="210">
        <f t="shared" si="5"/>
        <v>24.299999999999997</v>
      </c>
      <c r="T70" s="210">
        <f t="shared" si="5"/>
        <v>6060.5999999999995</v>
      </c>
      <c r="U70" s="210">
        <f t="shared" si="5"/>
        <v>1.4220000000000002</v>
      </c>
      <c r="V70" s="210">
        <f t="shared" si="5"/>
        <v>3.1810000000000005</v>
      </c>
      <c r="W70" s="210">
        <f t="shared" si="5"/>
        <v>99.009999999999991</v>
      </c>
      <c r="X70" s="1"/>
      <c r="Y70" s="1"/>
      <c r="Z70" s="1"/>
      <c r="AA70"/>
    </row>
    <row r="71" spans="6:27" ht="18.75" x14ac:dyDescent="0.3">
      <c r="G71" s="139"/>
      <c r="H71" s="139"/>
      <c r="I71" s="15"/>
      <c r="J71" s="11"/>
    </row>
    <row r="72" spans="6:27" ht="18.75" x14ac:dyDescent="0.3">
      <c r="G72" s="139"/>
      <c r="H72" s="139"/>
      <c r="I72" s="15"/>
      <c r="J72" s="11"/>
      <c r="K72" s="64"/>
      <c r="L72" s="64"/>
      <c r="M72" s="64"/>
    </row>
    <row r="73" spans="6:27" ht="18.75" x14ac:dyDescent="0.3">
      <c r="G73" s="139"/>
      <c r="H73" s="139"/>
      <c r="I73" s="15"/>
      <c r="J73" s="11"/>
      <c r="K73" s="149"/>
      <c r="L73" s="149"/>
      <c r="M73" s="149"/>
    </row>
    <row r="74" spans="6:27" ht="18.75" x14ac:dyDescent="0.3">
      <c r="G74" s="139"/>
      <c r="H74" s="139"/>
      <c r="I74" s="15"/>
      <c r="J74" s="11"/>
    </row>
  </sheetData>
  <sheetProtection selectLockedCells="1" selectUnlockedCells="1"/>
  <mergeCells count="91">
    <mergeCell ref="I59:J59"/>
    <mergeCell ref="I60:J60"/>
    <mergeCell ref="F65:N65"/>
    <mergeCell ref="G69:H69"/>
    <mergeCell ref="G66:H66"/>
    <mergeCell ref="I66:J66"/>
    <mergeCell ref="I67:J67"/>
    <mergeCell ref="I62:J62"/>
    <mergeCell ref="G59:H59"/>
    <mergeCell ref="I61:J61"/>
    <mergeCell ref="F16:N16"/>
    <mergeCell ref="G17:H17"/>
    <mergeCell ref="I17:J17"/>
    <mergeCell ref="I21:J21"/>
    <mergeCell ref="G18:H18"/>
    <mergeCell ref="I18:J18"/>
    <mergeCell ref="G19:H19"/>
    <mergeCell ref="I19:J19"/>
    <mergeCell ref="G20:H20"/>
    <mergeCell ref="I20:J20"/>
    <mergeCell ref="J14:J15"/>
    <mergeCell ref="F1:N3"/>
    <mergeCell ref="F4:N4"/>
    <mergeCell ref="F5:N5"/>
    <mergeCell ref="F13:F15"/>
    <mergeCell ref="G13:H15"/>
    <mergeCell ref="I13:J13"/>
    <mergeCell ref="K13:M14"/>
    <mergeCell ref="N13:N15"/>
    <mergeCell ref="I14:I15"/>
    <mergeCell ref="G21:H21"/>
    <mergeCell ref="I22:J22"/>
    <mergeCell ref="G26:H26"/>
    <mergeCell ref="I26:J26"/>
    <mergeCell ref="I27:J27"/>
    <mergeCell ref="G25:H25"/>
    <mergeCell ref="I25:J25"/>
    <mergeCell ref="G35:H35"/>
    <mergeCell ref="G31:H31"/>
    <mergeCell ref="I31:J31"/>
    <mergeCell ref="I28:J28"/>
    <mergeCell ref="G27:H27"/>
    <mergeCell ref="G28:H28"/>
    <mergeCell ref="F30:N30"/>
    <mergeCell ref="G32:H32"/>
    <mergeCell ref="I32:J32"/>
    <mergeCell ref="G36:H36"/>
    <mergeCell ref="G37:H37"/>
    <mergeCell ref="G38:H38"/>
    <mergeCell ref="G39:H39"/>
    <mergeCell ref="G40:H40"/>
    <mergeCell ref="G41:H41"/>
    <mergeCell ref="I41:J41"/>
    <mergeCell ref="I42:J42"/>
    <mergeCell ref="G44:H44"/>
    <mergeCell ref="G43:H43"/>
    <mergeCell ref="I43:J43"/>
    <mergeCell ref="G42:H42"/>
    <mergeCell ref="I48:J48"/>
    <mergeCell ref="G45:H45"/>
    <mergeCell ref="I45:J45"/>
    <mergeCell ref="G47:H47"/>
    <mergeCell ref="I47:J47"/>
    <mergeCell ref="F50:N50"/>
    <mergeCell ref="G70:H70"/>
    <mergeCell ref="G62:H62"/>
    <mergeCell ref="G67:H67"/>
    <mergeCell ref="G68:H68"/>
    <mergeCell ref="G61:H61"/>
    <mergeCell ref="I68:J68"/>
    <mergeCell ref="I70:J70"/>
    <mergeCell ref="G60:H60"/>
    <mergeCell ref="G53:H53"/>
    <mergeCell ref="F55:N55"/>
    <mergeCell ref="G48:H48"/>
    <mergeCell ref="I51:J51"/>
    <mergeCell ref="G22:H22"/>
    <mergeCell ref="F24:N24"/>
    <mergeCell ref="G56:H56"/>
    <mergeCell ref="I56:J56"/>
    <mergeCell ref="I53:J53"/>
    <mergeCell ref="O13:W14"/>
    <mergeCell ref="I58:J58"/>
    <mergeCell ref="G52:H52"/>
    <mergeCell ref="G33:H33"/>
    <mergeCell ref="G34:H34"/>
    <mergeCell ref="G57:H57"/>
    <mergeCell ref="I57:J57"/>
    <mergeCell ref="G51:H51"/>
    <mergeCell ref="I46:J46"/>
    <mergeCell ref="G46:H46"/>
  </mergeCells>
  <pageMargins left="0.7" right="0.7" top="0.75" bottom="0.75" header="0.51180555555555551" footer="0.51180555555555551"/>
  <pageSetup paperSize="9" firstPageNumber="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2"/>
  <sheetViews>
    <sheetView view="pageBreakPreview" topLeftCell="A67" zoomScaleNormal="160" zoomScaleSheetLayoutView="100" workbookViewId="0">
      <selection activeCell="G103" sqref="G103:H103"/>
    </sheetView>
  </sheetViews>
  <sheetFormatPr defaultRowHeight="15" x14ac:dyDescent="0.25"/>
  <cols>
    <col min="1" max="1" width="0.140625" customWidth="1"/>
    <col min="2" max="5" width="0" hidden="1" customWidth="1"/>
    <col min="6" max="6" width="7.140625" customWidth="1"/>
    <col min="8" max="8" width="23.85546875" customWidth="1"/>
    <col min="9" max="9" width="6.140625" customWidth="1"/>
    <col min="10" max="10" width="5.7109375" customWidth="1"/>
    <col min="11" max="11" width="7.42578125" customWidth="1"/>
    <col min="12" max="12" width="7" customWidth="1"/>
    <col min="13" max="13" width="7.140625" customWidth="1"/>
    <col min="14" max="14" width="10.42578125" customWidth="1"/>
    <col min="15" max="15" width="6.5703125" customWidth="1"/>
    <col min="16" max="16" width="5.5703125" customWidth="1"/>
    <col min="17" max="17" width="6" customWidth="1"/>
    <col min="18" max="18" width="6.140625" customWidth="1"/>
    <col min="19" max="20" width="5.28515625" customWidth="1"/>
    <col min="21" max="21" width="5.5703125" customWidth="1"/>
    <col min="22" max="22" width="5.140625" customWidth="1"/>
    <col min="23" max="23" width="5" customWidth="1"/>
    <col min="27" max="27" width="9.140625" style="5"/>
    <col min="28" max="28" width="25.42578125" style="5" customWidth="1"/>
    <col min="29" max="35" width="9.140625" style="5"/>
  </cols>
  <sheetData>
    <row r="1" spans="1:36" ht="6.75" customHeight="1" x14ac:dyDescent="0.25">
      <c r="F1" s="320" t="s">
        <v>260</v>
      </c>
      <c r="G1" s="320"/>
      <c r="H1" s="320"/>
      <c r="I1" s="320"/>
      <c r="J1" s="320"/>
      <c r="K1" s="320"/>
      <c r="L1" s="320"/>
      <c r="M1" s="320"/>
      <c r="N1" s="320"/>
      <c r="O1" s="162"/>
      <c r="P1" s="162"/>
      <c r="Q1" s="162"/>
      <c r="R1" s="162"/>
      <c r="S1" s="162"/>
      <c r="T1" s="162"/>
      <c r="U1" s="162"/>
      <c r="V1" s="162"/>
      <c r="W1" s="162"/>
    </row>
    <row r="2" spans="1:36" x14ac:dyDescent="0.25">
      <c r="A2" s="51"/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  <c r="O2" s="162"/>
      <c r="P2" s="162"/>
      <c r="Q2" s="162"/>
      <c r="R2" s="162"/>
      <c r="S2" s="162"/>
      <c r="T2" s="162"/>
      <c r="U2" s="162"/>
      <c r="V2" s="162"/>
      <c r="W2" s="162"/>
    </row>
    <row r="3" spans="1:36" ht="28.5" customHeight="1" x14ac:dyDescent="0.25">
      <c r="A3" s="52"/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  <c r="O3" s="162"/>
      <c r="P3" s="162"/>
      <c r="Q3" s="162"/>
      <c r="R3" s="162"/>
      <c r="S3" s="162"/>
      <c r="T3" s="162"/>
      <c r="U3" s="162"/>
      <c r="V3" s="162"/>
      <c r="W3" s="162"/>
    </row>
    <row r="4" spans="1:36" x14ac:dyDescent="0.25">
      <c r="F4" s="322" t="s">
        <v>298</v>
      </c>
      <c r="G4" s="322"/>
      <c r="H4" s="322"/>
      <c r="I4" s="322"/>
      <c r="J4" s="322"/>
      <c r="K4" s="322"/>
      <c r="L4" s="322"/>
      <c r="M4" s="322"/>
      <c r="N4" s="322"/>
      <c r="O4" s="15"/>
      <c r="P4" s="15"/>
      <c r="Q4" s="15"/>
      <c r="R4" s="15"/>
      <c r="S4" s="15"/>
      <c r="T4" s="15"/>
      <c r="U4" s="15"/>
      <c r="V4" s="15"/>
      <c r="W4" s="15"/>
    </row>
    <row r="5" spans="1:36" ht="0.75" customHeight="1" x14ac:dyDescent="0.25">
      <c r="H5" s="53"/>
      <c r="I5" s="53"/>
      <c r="J5" s="53"/>
    </row>
    <row r="6" spans="1:36" x14ac:dyDescent="0.25">
      <c r="F6" s="322" t="s">
        <v>132</v>
      </c>
      <c r="G6" s="322"/>
      <c r="H6" s="322"/>
      <c r="I6" s="322"/>
      <c r="J6" s="322"/>
      <c r="K6" s="322"/>
      <c r="L6" s="322"/>
      <c r="M6" s="322"/>
      <c r="N6" s="322"/>
      <c r="O6" s="15"/>
      <c r="P6" s="15"/>
      <c r="Q6" s="15"/>
      <c r="R6" s="15"/>
      <c r="S6" s="15"/>
      <c r="T6" s="15"/>
      <c r="U6" s="15"/>
      <c r="V6" s="15"/>
      <c r="W6" s="15"/>
    </row>
    <row r="7" spans="1:36" hidden="1" x14ac:dyDescent="0.25">
      <c r="F7" s="117" t="s">
        <v>208</v>
      </c>
      <c r="G7" s="118"/>
      <c r="H7" s="118"/>
      <c r="I7" s="96"/>
      <c r="J7" s="96"/>
      <c r="K7" s="96"/>
      <c r="L7" s="96"/>
      <c r="M7" s="96"/>
    </row>
    <row r="8" spans="1:36" hidden="1" x14ac:dyDescent="0.25">
      <c r="F8" s="116" t="s">
        <v>19</v>
      </c>
      <c r="G8" s="96"/>
      <c r="H8" s="96"/>
      <c r="I8" s="96"/>
      <c r="J8" s="96"/>
      <c r="K8" s="96"/>
      <c r="L8" s="96"/>
      <c r="M8" s="96"/>
    </row>
    <row r="9" spans="1:36" hidden="1" x14ac:dyDescent="0.25">
      <c r="F9" s="116" t="s">
        <v>20</v>
      </c>
      <c r="G9" s="96"/>
      <c r="H9" s="96"/>
      <c r="I9" s="96"/>
      <c r="J9" s="96"/>
      <c r="K9" s="96"/>
      <c r="L9" s="96"/>
      <c r="M9" s="96"/>
    </row>
    <row r="10" spans="1:36" hidden="1" x14ac:dyDescent="0.25">
      <c r="F10" s="116" t="s">
        <v>21</v>
      </c>
      <c r="G10" s="96"/>
      <c r="H10" s="96"/>
      <c r="I10" s="96"/>
      <c r="J10" s="96"/>
      <c r="K10" s="96"/>
      <c r="L10" s="96"/>
      <c r="M10" s="96"/>
    </row>
    <row r="11" spans="1:36" hidden="1" x14ac:dyDescent="0.25">
      <c r="F11" s="116" t="s">
        <v>22</v>
      </c>
      <c r="G11" s="96"/>
      <c r="H11" s="96"/>
      <c r="I11" s="96"/>
      <c r="J11" s="96"/>
      <c r="K11" s="96"/>
      <c r="L11" s="96"/>
      <c r="M11" s="96"/>
    </row>
    <row r="12" spans="1:36" hidden="1" x14ac:dyDescent="0.25">
      <c r="F12" s="116" t="s">
        <v>23</v>
      </c>
      <c r="G12" s="96"/>
      <c r="H12" s="96"/>
      <c r="I12" s="96"/>
      <c r="J12" s="96"/>
      <c r="K12" s="96"/>
      <c r="L12" s="96"/>
      <c r="M12" s="96"/>
    </row>
    <row r="13" spans="1:36" ht="3.75" customHeight="1" x14ac:dyDescent="0.25"/>
    <row r="14" spans="1:36" ht="15" customHeight="1" x14ac:dyDescent="0.25">
      <c r="F14" s="398" t="s">
        <v>24</v>
      </c>
      <c r="G14" s="399" t="s">
        <v>25</v>
      </c>
      <c r="H14" s="399"/>
      <c r="I14" s="400" t="s">
        <v>26</v>
      </c>
      <c r="J14" s="400"/>
      <c r="K14" s="398" t="s">
        <v>12</v>
      </c>
      <c r="L14" s="398"/>
      <c r="M14" s="398"/>
      <c r="N14" s="401" t="s">
        <v>13</v>
      </c>
      <c r="O14" s="460" t="s">
        <v>336</v>
      </c>
      <c r="P14" s="461"/>
      <c r="Q14" s="461"/>
      <c r="R14" s="461"/>
      <c r="S14" s="461"/>
      <c r="T14" s="461"/>
      <c r="U14" s="461"/>
      <c r="V14" s="461"/>
      <c r="W14" s="462"/>
    </row>
    <row r="15" spans="1:36" ht="15" customHeight="1" x14ac:dyDescent="0.25">
      <c r="F15" s="398"/>
      <c r="G15" s="399"/>
      <c r="H15" s="399"/>
      <c r="I15" s="399" t="s">
        <v>27</v>
      </c>
      <c r="J15" s="399" t="s">
        <v>28</v>
      </c>
      <c r="K15" s="398"/>
      <c r="L15" s="398"/>
      <c r="M15" s="398"/>
      <c r="N15" s="401"/>
      <c r="O15" s="463"/>
      <c r="P15" s="464"/>
      <c r="Q15" s="464"/>
      <c r="R15" s="464"/>
      <c r="S15" s="464"/>
      <c r="T15" s="464"/>
      <c r="U15" s="464"/>
      <c r="V15" s="464"/>
      <c r="W15" s="465"/>
    </row>
    <row r="16" spans="1:36" x14ac:dyDescent="0.25">
      <c r="F16" s="398"/>
      <c r="G16" s="399"/>
      <c r="H16" s="399"/>
      <c r="I16" s="399"/>
      <c r="J16" s="399"/>
      <c r="K16" s="10" t="s">
        <v>14</v>
      </c>
      <c r="L16" s="10" t="s">
        <v>15</v>
      </c>
      <c r="M16" s="10" t="s">
        <v>16</v>
      </c>
      <c r="N16" s="401"/>
      <c r="O16" s="196" t="s">
        <v>331</v>
      </c>
      <c r="P16" s="196" t="s">
        <v>332</v>
      </c>
      <c r="Q16" s="196" t="s">
        <v>347</v>
      </c>
      <c r="R16" s="196" t="s">
        <v>348</v>
      </c>
      <c r="S16" s="196" t="s">
        <v>335</v>
      </c>
      <c r="T16" s="196" t="s">
        <v>337</v>
      </c>
      <c r="U16" s="196" t="s">
        <v>339</v>
      </c>
      <c r="V16" s="196" t="s">
        <v>340</v>
      </c>
      <c r="W16" s="127" t="s">
        <v>338</v>
      </c>
      <c r="AB16" s="436"/>
      <c r="AC16" s="436"/>
      <c r="AD16" s="322"/>
      <c r="AE16" s="322"/>
      <c r="AF16" s="15"/>
      <c r="AG16" s="15"/>
      <c r="AH16" s="15"/>
      <c r="AI16" s="15"/>
      <c r="AJ16" s="5"/>
    </row>
    <row r="17" spans="6:36" x14ac:dyDescent="0.25">
      <c r="F17" s="333" t="s">
        <v>29</v>
      </c>
      <c r="G17" s="333"/>
      <c r="H17" s="333"/>
      <c r="I17" s="333"/>
      <c r="J17" s="333"/>
      <c r="K17" s="333"/>
      <c r="L17" s="333"/>
      <c r="M17" s="333"/>
      <c r="N17" s="402"/>
      <c r="O17" s="107"/>
      <c r="P17" s="107"/>
      <c r="Q17" s="107"/>
      <c r="R17" s="107"/>
      <c r="S17" s="107"/>
      <c r="T17" s="107"/>
      <c r="U17" s="107"/>
      <c r="V17" s="107"/>
      <c r="W17" s="107"/>
      <c r="AB17" s="436"/>
      <c r="AC17" s="436"/>
      <c r="AD17" s="322"/>
      <c r="AE17" s="322"/>
      <c r="AF17" s="15"/>
      <c r="AG17" s="15"/>
      <c r="AH17" s="15"/>
      <c r="AI17" s="15"/>
      <c r="AJ17" s="5"/>
    </row>
    <row r="18" spans="6:36" ht="18.75" customHeight="1" x14ac:dyDescent="0.25">
      <c r="F18" s="29">
        <v>124</v>
      </c>
      <c r="G18" s="334" t="s">
        <v>76</v>
      </c>
      <c r="H18" s="334"/>
      <c r="I18" s="346">
        <v>180</v>
      </c>
      <c r="J18" s="348"/>
      <c r="K18" s="9">
        <v>18.45</v>
      </c>
      <c r="L18" s="9">
        <v>16.3</v>
      </c>
      <c r="M18" s="105">
        <v>16.28</v>
      </c>
      <c r="N18" s="215">
        <v>331.8</v>
      </c>
      <c r="O18" s="173">
        <v>262</v>
      </c>
      <c r="P18" s="173">
        <v>408</v>
      </c>
      <c r="Q18" s="173">
        <v>26</v>
      </c>
      <c r="R18" s="173">
        <v>234</v>
      </c>
      <c r="S18" s="173">
        <v>0.8</v>
      </c>
      <c r="T18" s="173">
        <v>76</v>
      </c>
      <c r="U18" s="173">
        <v>0.42</v>
      </c>
      <c r="V18" s="173">
        <v>0.77</v>
      </c>
      <c r="W18" s="173">
        <v>0.66</v>
      </c>
      <c r="X18" s="81"/>
      <c r="Y18" s="431"/>
      <c r="Z18" s="431"/>
      <c r="AA18" s="321"/>
      <c r="AB18" s="321"/>
      <c r="AC18" s="126"/>
      <c r="AD18" s="9"/>
      <c r="AE18" s="9"/>
      <c r="AF18" s="9"/>
      <c r="AG18" s="15"/>
      <c r="AH18" s="15"/>
      <c r="AI18" s="15"/>
      <c r="AJ18" s="5"/>
    </row>
    <row r="19" spans="6:36" hidden="1" x14ac:dyDescent="0.25">
      <c r="F19" s="10"/>
      <c r="G19" s="350" t="s">
        <v>6</v>
      </c>
      <c r="H19" s="350"/>
      <c r="I19" s="10">
        <v>140</v>
      </c>
      <c r="J19" s="10">
        <v>138</v>
      </c>
      <c r="K19" s="3"/>
      <c r="L19" s="3"/>
      <c r="M19" s="43"/>
      <c r="N19" s="222"/>
      <c r="O19" s="211"/>
      <c r="P19" s="211"/>
      <c r="Q19" s="211"/>
      <c r="R19" s="211"/>
      <c r="S19" s="211"/>
      <c r="T19" s="211"/>
      <c r="U19" s="211"/>
      <c r="V19" s="211"/>
      <c r="W19" s="229"/>
      <c r="X19" s="81"/>
      <c r="Y19" s="432"/>
      <c r="Z19" s="430"/>
      <c r="AA19" s="11"/>
      <c r="AB19" s="11"/>
      <c r="AC19" s="153"/>
      <c r="AD19" s="3"/>
      <c r="AE19" s="3"/>
      <c r="AF19" s="3"/>
      <c r="AG19" s="15"/>
      <c r="AH19" s="15"/>
      <c r="AI19" s="15"/>
      <c r="AJ19" s="5"/>
    </row>
    <row r="20" spans="6:36" hidden="1" x14ac:dyDescent="0.25">
      <c r="F20" s="10"/>
      <c r="G20" s="350" t="s">
        <v>8</v>
      </c>
      <c r="H20" s="350"/>
      <c r="I20" s="10">
        <v>15</v>
      </c>
      <c r="J20" s="10">
        <v>15</v>
      </c>
      <c r="K20" s="9"/>
      <c r="L20" s="9"/>
      <c r="M20" s="105"/>
      <c r="N20" s="215"/>
      <c r="O20" s="176"/>
      <c r="P20" s="176"/>
      <c r="Q20" s="176"/>
      <c r="R20" s="176"/>
      <c r="S20" s="176"/>
      <c r="T20" s="176"/>
      <c r="U20" s="176"/>
      <c r="V20" s="176"/>
      <c r="W20" s="228"/>
      <c r="X20" s="81"/>
      <c r="Y20" s="432"/>
      <c r="Z20" s="432"/>
      <c r="AA20" s="11"/>
      <c r="AB20" s="11"/>
      <c r="AC20" s="126"/>
      <c r="AD20" s="9"/>
      <c r="AE20" s="9"/>
      <c r="AF20" s="9"/>
      <c r="AG20" s="15"/>
      <c r="AH20" s="15"/>
      <c r="AI20" s="15"/>
      <c r="AJ20" s="5"/>
    </row>
    <row r="21" spans="6:36" hidden="1" x14ac:dyDescent="0.25">
      <c r="F21" s="10"/>
      <c r="G21" s="350" t="s">
        <v>33</v>
      </c>
      <c r="H21" s="350"/>
      <c r="I21" s="10">
        <v>70</v>
      </c>
      <c r="J21" s="10">
        <v>70</v>
      </c>
      <c r="K21" s="4"/>
      <c r="L21" s="4"/>
      <c r="M21" s="4"/>
      <c r="N21" s="48"/>
      <c r="O21" s="170"/>
      <c r="P21" s="170"/>
      <c r="Q21" s="170"/>
      <c r="R21" s="170"/>
      <c r="S21" s="170"/>
      <c r="T21" s="170"/>
      <c r="U21" s="170"/>
      <c r="V21" s="170"/>
      <c r="W21" s="230"/>
      <c r="X21" s="81"/>
      <c r="Y21" s="432"/>
      <c r="Z21" s="432"/>
      <c r="AA21" s="11"/>
      <c r="AB21" s="11"/>
      <c r="AC21" s="153"/>
      <c r="AD21" s="3"/>
      <c r="AE21" s="3"/>
      <c r="AF21" s="3"/>
      <c r="AG21" s="15"/>
      <c r="AH21" s="15"/>
      <c r="AI21" s="15"/>
      <c r="AJ21" s="5"/>
    </row>
    <row r="22" spans="6:36" hidden="1" x14ac:dyDescent="0.25">
      <c r="F22" s="10"/>
      <c r="G22" s="350" t="s">
        <v>77</v>
      </c>
      <c r="H22" s="350"/>
      <c r="I22" s="10">
        <v>10</v>
      </c>
      <c r="J22" s="10">
        <v>10</v>
      </c>
      <c r="K22" s="4"/>
      <c r="L22" s="4"/>
      <c r="M22" s="4"/>
      <c r="N22" s="48"/>
      <c r="O22" s="170"/>
      <c r="P22" s="170"/>
      <c r="Q22" s="170"/>
      <c r="R22" s="170"/>
      <c r="S22" s="170"/>
      <c r="T22" s="170"/>
      <c r="U22" s="170"/>
      <c r="V22" s="170"/>
      <c r="W22" s="230"/>
      <c r="X22" s="81"/>
      <c r="Y22" s="430"/>
      <c r="Z22" s="430"/>
      <c r="AA22" s="11"/>
      <c r="AB22" s="11"/>
      <c r="AC22" s="224"/>
      <c r="AD22" s="4"/>
      <c r="AE22" s="4"/>
      <c r="AF22" s="4"/>
      <c r="AG22" s="15"/>
      <c r="AH22" s="15"/>
      <c r="AI22" s="15"/>
      <c r="AJ22" s="5"/>
    </row>
    <row r="23" spans="6:36" hidden="1" x14ac:dyDescent="0.25">
      <c r="F23" s="10"/>
      <c r="G23" s="350"/>
      <c r="H23" s="350"/>
      <c r="I23" s="10"/>
      <c r="J23" s="10"/>
      <c r="K23" s="4"/>
      <c r="L23" s="4"/>
      <c r="M23" s="4"/>
      <c r="N23" s="48"/>
      <c r="O23" s="170"/>
      <c r="P23" s="170"/>
      <c r="Q23" s="170"/>
      <c r="R23" s="170"/>
      <c r="S23" s="170"/>
      <c r="T23" s="170"/>
      <c r="U23" s="170"/>
      <c r="V23" s="170"/>
      <c r="W23" s="230"/>
      <c r="X23" s="81"/>
      <c r="Y23" s="432"/>
      <c r="Z23" s="430"/>
      <c r="AA23" s="11"/>
      <c r="AB23" s="11"/>
      <c r="AC23" s="224"/>
      <c r="AD23" s="4"/>
      <c r="AE23" s="4"/>
      <c r="AF23" s="4"/>
      <c r="AG23" s="11"/>
      <c r="AJ23" s="5"/>
    </row>
    <row r="24" spans="6:36" hidden="1" x14ac:dyDescent="0.25">
      <c r="F24" s="10"/>
      <c r="G24" s="350" t="s">
        <v>9</v>
      </c>
      <c r="H24" s="350"/>
      <c r="I24" s="10">
        <v>10</v>
      </c>
      <c r="J24" s="10">
        <v>10</v>
      </c>
      <c r="K24" s="4"/>
      <c r="L24" s="4"/>
      <c r="M24" s="4"/>
      <c r="N24" s="48"/>
      <c r="O24" s="170"/>
      <c r="P24" s="170"/>
      <c r="Q24" s="170"/>
      <c r="R24" s="170"/>
      <c r="S24" s="170"/>
      <c r="T24" s="170"/>
      <c r="U24" s="170"/>
      <c r="V24" s="170"/>
      <c r="W24" s="230"/>
      <c r="X24" s="81"/>
      <c r="Y24" s="51"/>
      <c r="Z24" s="52"/>
      <c r="AA24" s="11"/>
      <c r="AB24" s="11"/>
      <c r="AC24" s="224"/>
      <c r="AD24" s="4"/>
      <c r="AE24" s="4"/>
      <c r="AF24" s="4"/>
      <c r="AG24" s="11"/>
      <c r="AJ24" s="5"/>
    </row>
    <row r="25" spans="6:36" ht="15" hidden="1" customHeight="1" x14ac:dyDescent="0.25">
      <c r="F25" s="10"/>
      <c r="G25" s="350" t="s">
        <v>35</v>
      </c>
      <c r="H25" s="350"/>
      <c r="I25" s="10">
        <v>10</v>
      </c>
      <c r="J25" s="10">
        <v>10</v>
      </c>
      <c r="K25" s="4"/>
      <c r="L25" s="4"/>
      <c r="M25" s="4"/>
      <c r="N25" s="48"/>
      <c r="O25" s="170"/>
      <c r="P25" s="170"/>
      <c r="Q25" s="170"/>
      <c r="R25" s="170"/>
      <c r="S25" s="170"/>
      <c r="T25" s="170"/>
      <c r="U25" s="170"/>
      <c r="V25" s="170"/>
      <c r="W25" s="230"/>
      <c r="X25" s="81"/>
      <c r="Y25" s="430"/>
      <c r="Z25" s="430"/>
      <c r="AA25" s="11"/>
      <c r="AB25" s="11"/>
      <c r="AC25" s="224"/>
      <c r="AD25" s="4"/>
      <c r="AE25" s="4"/>
      <c r="AF25" s="4"/>
    </row>
    <row r="26" spans="6:36" x14ac:dyDescent="0.25">
      <c r="F26" s="29">
        <v>15</v>
      </c>
      <c r="G26" s="374" t="s">
        <v>37</v>
      </c>
      <c r="H26" s="374"/>
      <c r="I26" s="107">
        <v>20</v>
      </c>
      <c r="J26" s="126">
        <v>19</v>
      </c>
      <c r="K26" s="9">
        <v>4.9400000000000004</v>
      </c>
      <c r="L26" s="9">
        <v>5.09</v>
      </c>
      <c r="M26" s="9"/>
      <c r="N26" s="105">
        <v>66.88</v>
      </c>
      <c r="O26" s="173">
        <v>17.600000000000001</v>
      </c>
      <c r="P26" s="173">
        <v>176</v>
      </c>
      <c r="Q26" s="173">
        <v>7</v>
      </c>
      <c r="R26" s="173">
        <v>60</v>
      </c>
      <c r="S26" s="173">
        <v>0.2</v>
      </c>
      <c r="T26" s="173">
        <v>104</v>
      </c>
      <c r="U26" s="173">
        <v>6.0000000000000001E-3</v>
      </c>
      <c r="V26" s="173">
        <v>0.06</v>
      </c>
      <c r="W26" s="173">
        <v>0.14000000000000001</v>
      </c>
      <c r="X26" s="81"/>
      <c r="Y26" s="466"/>
      <c r="Z26" s="466"/>
      <c r="AA26" s="11"/>
      <c r="AB26" s="11"/>
      <c r="AC26" s="224"/>
      <c r="AD26" s="4"/>
      <c r="AE26" s="4"/>
      <c r="AF26" s="4"/>
    </row>
    <row r="27" spans="6:36" x14ac:dyDescent="0.25">
      <c r="F27" s="29">
        <v>14</v>
      </c>
      <c r="G27" s="374" t="s">
        <v>36</v>
      </c>
      <c r="H27" s="374"/>
      <c r="I27" s="337">
        <v>10</v>
      </c>
      <c r="J27" s="337"/>
      <c r="K27" s="23">
        <v>7.0000000000000007E-2</v>
      </c>
      <c r="L27" s="23">
        <v>8.1999999999999993</v>
      </c>
      <c r="M27" s="23">
        <v>7.0000000000000007E-2</v>
      </c>
      <c r="N27" s="167">
        <v>74</v>
      </c>
      <c r="O27" s="173">
        <v>3</v>
      </c>
      <c r="P27" s="173">
        <v>2.4</v>
      </c>
      <c r="Q27" s="173"/>
      <c r="R27" s="173">
        <v>3</v>
      </c>
      <c r="S27" s="173">
        <v>0.02</v>
      </c>
      <c r="T27" s="173">
        <v>63</v>
      </c>
      <c r="U27" s="173"/>
      <c r="V27" s="173">
        <v>0.01</v>
      </c>
      <c r="W27" s="173"/>
      <c r="X27" s="81"/>
      <c r="Y27" s="466"/>
      <c r="Z27" s="466"/>
      <c r="AA27" s="11"/>
      <c r="AB27" s="11"/>
      <c r="AC27" s="224"/>
      <c r="AD27" s="4"/>
      <c r="AE27" s="4"/>
      <c r="AF27" s="4"/>
    </row>
    <row r="28" spans="6:36" ht="15.75" customHeight="1" x14ac:dyDescent="0.25">
      <c r="F28" s="29"/>
      <c r="G28" s="334" t="s">
        <v>299</v>
      </c>
      <c r="H28" s="334"/>
      <c r="I28" s="339">
        <v>100</v>
      </c>
      <c r="J28" s="333"/>
      <c r="K28" s="9">
        <v>7.7</v>
      </c>
      <c r="L28" s="9">
        <v>2.92</v>
      </c>
      <c r="M28" s="9">
        <v>50.5</v>
      </c>
      <c r="N28" s="105">
        <v>263</v>
      </c>
      <c r="O28" s="173">
        <v>53.8</v>
      </c>
      <c r="P28" s="173">
        <v>19</v>
      </c>
      <c r="Q28" s="173">
        <v>13</v>
      </c>
      <c r="R28" s="173">
        <v>35</v>
      </c>
      <c r="S28" s="173">
        <v>1.2</v>
      </c>
      <c r="T28" s="174"/>
      <c r="U28" s="173">
        <v>0.11</v>
      </c>
      <c r="V28" s="173">
        <v>0.03</v>
      </c>
      <c r="W28" s="228"/>
      <c r="X28" s="81"/>
      <c r="Y28" s="466"/>
      <c r="Z28" s="466"/>
      <c r="AA28" s="11"/>
      <c r="AB28" s="11"/>
      <c r="AC28" s="224"/>
      <c r="AD28" s="4"/>
      <c r="AE28" s="4"/>
      <c r="AF28" s="4"/>
    </row>
    <row r="29" spans="6:36" ht="15" customHeight="1" x14ac:dyDescent="0.3">
      <c r="F29" s="29">
        <v>242</v>
      </c>
      <c r="G29" s="374" t="s">
        <v>78</v>
      </c>
      <c r="H29" s="374"/>
      <c r="I29" s="333">
        <v>200</v>
      </c>
      <c r="J29" s="333"/>
      <c r="K29" s="9">
        <v>3.2</v>
      </c>
      <c r="L29" s="9">
        <v>2.62</v>
      </c>
      <c r="M29" s="105">
        <v>14.77</v>
      </c>
      <c r="N29" s="105">
        <v>103.8</v>
      </c>
      <c r="O29" s="173">
        <v>216</v>
      </c>
      <c r="P29" s="173">
        <v>152</v>
      </c>
      <c r="Q29" s="173">
        <v>21.2</v>
      </c>
      <c r="R29" s="173">
        <v>124.4</v>
      </c>
      <c r="S29" s="173">
        <v>0.47</v>
      </c>
      <c r="T29" s="173">
        <v>24.4</v>
      </c>
      <c r="U29" s="173">
        <v>0.05</v>
      </c>
      <c r="V29" s="173">
        <v>0.18</v>
      </c>
      <c r="W29" s="173">
        <v>15.8</v>
      </c>
      <c r="AB29" s="7"/>
      <c r="AC29" s="11"/>
      <c r="AD29" s="11"/>
      <c r="AE29" s="11"/>
      <c r="AF29" s="11"/>
      <c r="AG29" s="11"/>
    </row>
    <row r="30" spans="6:36" hidden="1" x14ac:dyDescent="0.25">
      <c r="F30" s="29"/>
      <c r="G30" s="382" t="s">
        <v>79</v>
      </c>
      <c r="H30" s="382"/>
      <c r="I30" s="29">
        <v>3</v>
      </c>
      <c r="J30" s="29">
        <v>3</v>
      </c>
      <c r="K30" s="9"/>
      <c r="L30" s="9"/>
      <c r="M30" s="9"/>
      <c r="N30" s="105"/>
      <c r="O30" s="176"/>
      <c r="P30" s="176"/>
      <c r="Q30" s="176"/>
      <c r="R30" s="176"/>
      <c r="S30" s="176"/>
      <c r="T30" s="176"/>
      <c r="U30" s="176"/>
      <c r="V30" s="176"/>
      <c r="W30" s="176"/>
      <c r="AB30" s="31"/>
      <c r="AC30" s="11"/>
      <c r="AD30" s="11"/>
      <c r="AE30" s="11"/>
      <c r="AF30" s="11"/>
      <c r="AG30" s="11"/>
    </row>
    <row r="31" spans="6:36" hidden="1" x14ac:dyDescent="0.25">
      <c r="F31" s="29"/>
      <c r="G31" s="382" t="s">
        <v>33</v>
      </c>
      <c r="H31" s="382"/>
      <c r="I31" s="29">
        <v>100</v>
      </c>
      <c r="J31" s="29">
        <v>100</v>
      </c>
      <c r="K31" s="9"/>
      <c r="L31" s="9"/>
      <c r="M31" s="9"/>
      <c r="N31" s="105"/>
      <c r="O31" s="176"/>
      <c r="P31" s="176"/>
      <c r="Q31" s="176"/>
      <c r="R31" s="176"/>
      <c r="S31" s="176"/>
      <c r="T31" s="176"/>
      <c r="U31" s="176"/>
      <c r="V31" s="176"/>
      <c r="W31" s="176"/>
      <c r="AC31" s="11"/>
      <c r="AD31" s="11"/>
      <c r="AE31" s="11"/>
      <c r="AF31" s="11"/>
      <c r="AG31" s="11"/>
    </row>
    <row r="32" spans="6:36" hidden="1" x14ac:dyDescent="0.25">
      <c r="F32" s="29"/>
      <c r="G32" s="382" t="s">
        <v>41</v>
      </c>
      <c r="H32" s="382"/>
      <c r="I32" s="29">
        <v>110</v>
      </c>
      <c r="J32" s="29">
        <v>110</v>
      </c>
      <c r="K32" s="9"/>
      <c r="L32" s="9"/>
      <c r="M32" s="9"/>
      <c r="N32" s="105"/>
      <c r="O32" s="176"/>
      <c r="P32" s="176"/>
      <c r="Q32" s="176"/>
      <c r="R32" s="176"/>
      <c r="S32" s="176"/>
      <c r="T32" s="176"/>
      <c r="U32" s="176"/>
      <c r="V32" s="176"/>
      <c r="W32" s="176"/>
      <c r="AC32" s="11"/>
      <c r="AD32" s="1"/>
      <c r="AE32" s="1"/>
      <c r="AF32" s="1"/>
      <c r="AG32" s="1"/>
    </row>
    <row r="33" spans="6:33" hidden="1" x14ac:dyDescent="0.25">
      <c r="F33" s="29"/>
      <c r="G33" s="382" t="s">
        <v>35</v>
      </c>
      <c r="H33" s="382"/>
      <c r="I33" s="29">
        <v>15</v>
      </c>
      <c r="J33" s="29">
        <v>15</v>
      </c>
      <c r="K33" s="9"/>
      <c r="L33" s="9"/>
      <c r="M33" s="9"/>
      <c r="N33" s="105"/>
      <c r="O33" s="176"/>
      <c r="P33" s="176"/>
      <c r="Q33" s="176"/>
      <c r="R33" s="176"/>
      <c r="S33" s="176"/>
      <c r="T33" s="176"/>
      <c r="U33" s="176"/>
      <c r="V33" s="176"/>
      <c r="W33" s="176"/>
      <c r="AC33" s="11"/>
      <c r="AD33" s="11"/>
      <c r="AE33" s="11"/>
      <c r="AF33" s="11"/>
      <c r="AG33" s="11"/>
    </row>
    <row r="34" spans="6:33" x14ac:dyDescent="0.25">
      <c r="F34" s="4"/>
      <c r="G34" s="340" t="s">
        <v>42</v>
      </c>
      <c r="H34" s="340"/>
      <c r="I34" s="341">
        <f>I18+I26+I27+I28+I29</f>
        <v>510</v>
      </c>
      <c r="J34" s="342"/>
      <c r="K34" s="3">
        <f>SUM(K18:K33)</f>
        <v>34.36</v>
      </c>
      <c r="L34" s="3">
        <f>SUM(L18:L33)</f>
        <v>35.129999999999995</v>
      </c>
      <c r="M34" s="3">
        <f>SUM(M18:M33)</f>
        <v>81.61999999999999</v>
      </c>
      <c r="N34" s="43">
        <f>SUM(N18:N33)</f>
        <v>839.48</v>
      </c>
      <c r="O34" s="211">
        <f>SUM(O18:O33)</f>
        <v>552.40000000000009</v>
      </c>
      <c r="P34" s="211">
        <f t="shared" ref="P34:W34" si="0">SUM(P18:P33)</f>
        <v>757.4</v>
      </c>
      <c r="Q34" s="211">
        <f t="shared" si="0"/>
        <v>67.2</v>
      </c>
      <c r="R34" s="211">
        <f t="shared" si="0"/>
        <v>456.4</v>
      </c>
      <c r="S34" s="211">
        <f t="shared" si="0"/>
        <v>2.6899999999999995</v>
      </c>
      <c r="T34" s="211">
        <f t="shared" si="0"/>
        <v>267.39999999999998</v>
      </c>
      <c r="U34" s="211">
        <f t="shared" si="0"/>
        <v>0.58600000000000008</v>
      </c>
      <c r="V34" s="211">
        <f t="shared" si="0"/>
        <v>1.05</v>
      </c>
      <c r="W34" s="211">
        <f t="shared" si="0"/>
        <v>16.600000000000001</v>
      </c>
      <c r="AB34" s="31"/>
      <c r="AC34" s="11"/>
      <c r="AD34" s="11"/>
      <c r="AE34" s="11"/>
      <c r="AF34" s="11"/>
      <c r="AG34" s="11"/>
    </row>
    <row r="35" spans="6:33" ht="21" customHeight="1" x14ac:dyDescent="0.25">
      <c r="F35" s="48"/>
      <c r="G35" s="26"/>
      <c r="H35" s="26"/>
      <c r="I35" s="27"/>
      <c r="J35" s="27"/>
      <c r="K35" s="27"/>
      <c r="L35" s="27"/>
      <c r="M35" s="27"/>
      <c r="N35" s="168">
        <f>N34/N118</f>
        <v>0.24461584635602576</v>
      </c>
      <c r="O35" s="226"/>
      <c r="P35" s="226"/>
      <c r="Q35" s="226"/>
      <c r="R35" s="226"/>
      <c r="S35" s="226"/>
      <c r="T35" s="226"/>
      <c r="U35" s="226"/>
      <c r="V35" s="226"/>
      <c r="W35" s="226"/>
      <c r="AB35" s="31"/>
      <c r="AC35" s="11"/>
      <c r="AD35" s="11"/>
      <c r="AE35" s="11"/>
      <c r="AF35" s="11"/>
      <c r="AG35" s="11"/>
    </row>
    <row r="36" spans="6:33" x14ac:dyDescent="0.25">
      <c r="F36" s="333" t="s">
        <v>43</v>
      </c>
      <c r="G36" s="333"/>
      <c r="H36" s="333"/>
      <c r="I36" s="333"/>
      <c r="J36" s="333"/>
      <c r="K36" s="333"/>
      <c r="L36" s="333"/>
      <c r="M36" s="333"/>
      <c r="N36" s="346"/>
      <c r="O36" s="176"/>
      <c r="P36" s="176"/>
      <c r="Q36" s="176"/>
      <c r="R36" s="176"/>
      <c r="S36" s="176"/>
      <c r="T36" s="176"/>
      <c r="U36" s="176"/>
      <c r="V36" s="176"/>
      <c r="W36" s="176"/>
      <c r="AC36" s="11"/>
      <c r="AD36" s="15"/>
      <c r="AE36" s="15"/>
      <c r="AF36" s="15"/>
      <c r="AG36" s="15"/>
    </row>
    <row r="37" spans="6:33" x14ac:dyDescent="0.25">
      <c r="F37" s="4"/>
      <c r="G37" s="374" t="s">
        <v>44</v>
      </c>
      <c r="H37" s="374"/>
      <c r="I37" s="337">
        <v>255</v>
      </c>
      <c r="J37" s="337"/>
      <c r="K37" s="3">
        <f>K38+K39</f>
        <v>1.64</v>
      </c>
      <c r="L37" s="3">
        <f>L38+L39</f>
        <v>0.51</v>
      </c>
      <c r="M37" s="3">
        <f>M38+M39</f>
        <v>37.730000000000004</v>
      </c>
      <c r="N37" s="43">
        <f>N38+N39</f>
        <v>148.15</v>
      </c>
      <c r="O37" s="173">
        <v>140</v>
      </c>
      <c r="P37" s="173">
        <v>8</v>
      </c>
      <c r="Q37" s="173">
        <v>12</v>
      </c>
      <c r="R37" s="173">
        <v>11</v>
      </c>
      <c r="S37" s="191" t="s">
        <v>349</v>
      </c>
      <c r="T37" s="191"/>
      <c r="U37" s="191" t="s">
        <v>350</v>
      </c>
      <c r="V37" s="191" t="s">
        <v>345</v>
      </c>
      <c r="W37" s="173">
        <v>25</v>
      </c>
      <c r="AB37" s="32"/>
      <c r="AC37" s="11"/>
      <c r="AD37" s="11"/>
      <c r="AE37" s="11"/>
      <c r="AF37" s="11"/>
      <c r="AG37" s="11"/>
    </row>
    <row r="38" spans="6:33" hidden="1" x14ac:dyDescent="0.25">
      <c r="F38" s="4"/>
      <c r="G38" s="423" t="s">
        <v>176</v>
      </c>
      <c r="H38" s="392"/>
      <c r="I38" s="400">
        <v>55</v>
      </c>
      <c r="J38" s="400"/>
      <c r="K38" s="8">
        <v>0.44</v>
      </c>
      <c r="L38" s="8">
        <v>0.11</v>
      </c>
      <c r="M38" s="142">
        <v>4.13</v>
      </c>
      <c r="N38" s="133">
        <v>18.149999999999999</v>
      </c>
      <c r="O38" s="173">
        <v>140</v>
      </c>
      <c r="P38" s="173">
        <v>8</v>
      </c>
      <c r="Q38" s="173">
        <v>12</v>
      </c>
      <c r="R38" s="173">
        <v>11</v>
      </c>
      <c r="S38" s="191" t="s">
        <v>346</v>
      </c>
      <c r="T38" s="191"/>
      <c r="U38" s="191" t="s">
        <v>350</v>
      </c>
      <c r="V38" s="191" t="s">
        <v>345</v>
      </c>
      <c r="W38" s="173">
        <v>26</v>
      </c>
      <c r="AB38" s="32"/>
      <c r="AC38" s="11"/>
      <c r="AD38" s="11"/>
      <c r="AE38" s="11"/>
      <c r="AF38" s="11"/>
      <c r="AG38" s="11"/>
    </row>
    <row r="39" spans="6:33" hidden="1" x14ac:dyDescent="0.25">
      <c r="F39" s="4"/>
      <c r="G39" s="382" t="s">
        <v>134</v>
      </c>
      <c r="H39" s="382"/>
      <c r="I39" s="400">
        <v>200</v>
      </c>
      <c r="J39" s="400"/>
      <c r="K39" s="8">
        <v>1.2</v>
      </c>
      <c r="L39" s="8">
        <v>0.4</v>
      </c>
      <c r="M39" s="8">
        <v>33.6</v>
      </c>
      <c r="N39" s="133">
        <v>130</v>
      </c>
      <c r="O39" s="173">
        <v>140</v>
      </c>
      <c r="P39" s="173">
        <v>8</v>
      </c>
      <c r="Q39" s="173">
        <v>12</v>
      </c>
      <c r="R39" s="173">
        <v>11</v>
      </c>
      <c r="S39" s="191" t="s">
        <v>353</v>
      </c>
      <c r="T39" s="191"/>
      <c r="U39" s="191" t="s">
        <v>350</v>
      </c>
      <c r="V39" s="191" t="s">
        <v>345</v>
      </c>
      <c r="W39" s="173">
        <v>27</v>
      </c>
      <c r="AB39" s="32"/>
      <c r="AC39" s="11"/>
      <c r="AD39" s="11"/>
      <c r="AE39" s="11"/>
      <c r="AF39" s="11"/>
      <c r="AG39" s="11"/>
    </row>
    <row r="40" spans="6:33" x14ac:dyDescent="0.25">
      <c r="F40" s="4"/>
      <c r="G40" s="340" t="s">
        <v>42</v>
      </c>
      <c r="H40" s="340"/>
      <c r="I40" s="341">
        <v>255</v>
      </c>
      <c r="J40" s="342"/>
      <c r="K40" s="3">
        <f>K37</f>
        <v>1.64</v>
      </c>
      <c r="L40" s="3">
        <f>L37</f>
        <v>0.51</v>
      </c>
      <c r="M40" s="3">
        <f>M37</f>
        <v>37.730000000000004</v>
      </c>
      <c r="N40" s="43">
        <f>N37</f>
        <v>148.15</v>
      </c>
      <c r="O40" s="176">
        <v>140</v>
      </c>
      <c r="P40" s="176">
        <v>8</v>
      </c>
      <c r="Q40" s="176">
        <v>12</v>
      </c>
      <c r="R40" s="176">
        <v>11</v>
      </c>
      <c r="S40" s="180" t="s">
        <v>349</v>
      </c>
      <c r="T40" s="180"/>
      <c r="U40" s="180" t="s">
        <v>350</v>
      </c>
      <c r="V40" s="180" t="s">
        <v>345</v>
      </c>
      <c r="W40" s="176">
        <v>25</v>
      </c>
      <c r="AC40" s="11"/>
      <c r="AD40" s="11"/>
      <c r="AE40" s="11"/>
      <c r="AF40" s="11"/>
      <c r="AG40" s="11"/>
    </row>
    <row r="41" spans="6:33" ht="24" customHeight="1" x14ac:dyDescent="0.25">
      <c r="F41" s="48"/>
      <c r="G41" s="26"/>
      <c r="H41" s="26"/>
      <c r="I41" s="27"/>
      <c r="J41" s="27"/>
      <c r="K41" s="27"/>
      <c r="L41" s="27"/>
      <c r="M41" s="27"/>
      <c r="N41" s="168">
        <f>N40/N118</f>
        <v>4.3169387761048769E-2</v>
      </c>
      <c r="O41" s="226"/>
      <c r="P41" s="226"/>
      <c r="Q41" s="226"/>
      <c r="R41" s="226"/>
      <c r="S41" s="226"/>
      <c r="T41" s="226"/>
      <c r="U41" s="226"/>
      <c r="V41" s="226"/>
      <c r="W41" s="226"/>
      <c r="AC41" s="11"/>
      <c r="AD41" s="11"/>
      <c r="AE41" s="11"/>
      <c r="AF41" s="11"/>
      <c r="AG41" s="11"/>
    </row>
    <row r="42" spans="6:33" ht="18.75" x14ac:dyDescent="0.3">
      <c r="F42" s="333" t="s">
        <v>45</v>
      </c>
      <c r="G42" s="333"/>
      <c r="H42" s="333"/>
      <c r="I42" s="333"/>
      <c r="J42" s="333"/>
      <c r="K42" s="333"/>
      <c r="L42" s="333"/>
      <c r="M42" s="333"/>
      <c r="N42" s="346"/>
      <c r="O42" s="176"/>
      <c r="P42" s="176"/>
      <c r="Q42" s="176"/>
      <c r="R42" s="176"/>
      <c r="S42" s="176"/>
      <c r="T42" s="176"/>
      <c r="U42" s="176"/>
      <c r="V42" s="176"/>
      <c r="W42" s="176"/>
      <c r="AB42" s="36"/>
      <c r="AC42" s="11"/>
      <c r="AD42" s="11"/>
      <c r="AE42" s="11"/>
      <c r="AF42" s="11"/>
      <c r="AG42" s="11"/>
    </row>
    <row r="43" spans="6:33" ht="17.25" customHeight="1" x14ac:dyDescent="0.25">
      <c r="F43" s="29">
        <v>22</v>
      </c>
      <c r="G43" s="375" t="s">
        <v>209</v>
      </c>
      <c r="H43" s="376"/>
      <c r="I43" s="333">
        <v>120</v>
      </c>
      <c r="J43" s="333"/>
      <c r="K43" s="9">
        <v>1.22</v>
      </c>
      <c r="L43" s="9">
        <v>5.08</v>
      </c>
      <c r="M43" s="9">
        <v>7.1</v>
      </c>
      <c r="N43" s="105">
        <v>79.64</v>
      </c>
      <c r="O43" s="173">
        <v>104</v>
      </c>
      <c r="P43" s="173"/>
      <c r="Q43" s="173">
        <v>15.9</v>
      </c>
      <c r="R43" s="173">
        <v>49</v>
      </c>
      <c r="S43" s="173">
        <v>1</v>
      </c>
      <c r="T43" s="173">
        <v>38</v>
      </c>
      <c r="U43" s="173">
        <v>0.02</v>
      </c>
      <c r="V43" s="173">
        <v>0.1</v>
      </c>
      <c r="W43" s="173">
        <v>5.8</v>
      </c>
      <c r="AB43" s="31"/>
      <c r="AC43" s="11"/>
      <c r="AD43" s="11"/>
      <c r="AE43" s="11"/>
      <c r="AF43" s="11"/>
      <c r="AG43" s="11"/>
    </row>
    <row r="44" spans="6:33" hidden="1" x14ac:dyDescent="0.25">
      <c r="F44" s="29"/>
      <c r="G44" s="382" t="s">
        <v>47</v>
      </c>
      <c r="H44" s="382"/>
      <c r="I44" s="10">
        <v>144</v>
      </c>
      <c r="J44" s="10">
        <v>115</v>
      </c>
      <c r="K44" s="4"/>
      <c r="L44" s="4"/>
      <c r="M44" s="4"/>
      <c r="N44" s="48"/>
      <c r="O44" s="170"/>
      <c r="P44" s="170"/>
      <c r="Q44" s="170"/>
      <c r="R44" s="170"/>
      <c r="S44" s="170"/>
      <c r="T44" s="170"/>
      <c r="U44" s="170"/>
      <c r="V44" s="170"/>
      <c r="W44" s="170"/>
      <c r="AB44" s="31"/>
      <c r="AC44" s="11"/>
      <c r="AD44" s="11"/>
      <c r="AE44" s="11"/>
      <c r="AF44" s="11"/>
      <c r="AG44" s="11"/>
    </row>
    <row r="45" spans="6:33" hidden="1" x14ac:dyDescent="0.25">
      <c r="F45" s="29"/>
      <c r="G45" s="381" t="s">
        <v>143</v>
      </c>
      <c r="H45" s="382"/>
      <c r="I45" s="10">
        <v>0.6</v>
      </c>
      <c r="J45" s="10">
        <v>0.5</v>
      </c>
      <c r="K45" s="4"/>
      <c r="L45" s="4"/>
      <c r="M45" s="4"/>
      <c r="N45" s="48"/>
      <c r="O45" s="170"/>
      <c r="P45" s="170"/>
      <c r="Q45" s="170"/>
      <c r="R45" s="170"/>
      <c r="S45" s="170"/>
      <c r="T45" s="170"/>
      <c r="U45" s="170"/>
      <c r="V45" s="170"/>
      <c r="W45" s="170"/>
      <c r="AB45" s="31"/>
      <c r="AC45" s="11"/>
      <c r="AD45" s="11"/>
      <c r="AE45" s="11"/>
      <c r="AF45" s="11"/>
      <c r="AG45" s="11"/>
    </row>
    <row r="46" spans="6:33" hidden="1" x14ac:dyDescent="0.25">
      <c r="F46" s="29"/>
      <c r="G46" s="382" t="s">
        <v>10</v>
      </c>
      <c r="H46" s="382"/>
      <c r="I46" s="10">
        <v>5</v>
      </c>
      <c r="J46" s="10">
        <v>5</v>
      </c>
      <c r="K46" s="4"/>
      <c r="L46" s="4"/>
      <c r="M46" s="4"/>
      <c r="N46" s="48"/>
      <c r="O46" s="170"/>
      <c r="P46" s="170"/>
      <c r="Q46" s="170"/>
      <c r="R46" s="170"/>
      <c r="S46" s="170"/>
      <c r="T46" s="170"/>
      <c r="U46" s="170"/>
      <c r="V46" s="170"/>
      <c r="W46" s="170"/>
      <c r="AB46" s="31"/>
      <c r="AC46" s="11"/>
      <c r="AD46" s="11"/>
      <c r="AE46" s="11"/>
      <c r="AF46" s="11"/>
      <c r="AG46" s="11"/>
    </row>
    <row r="47" spans="6:33" ht="15.75" customHeight="1" x14ac:dyDescent="0.25">
      <c r="F47" s="29">
        <v>37</v>
      </c>
      <c r="G47" s="334" t="s">
        <v>197</v>
      </c>
      <c r="H47" s="334"/>
      <c r="I47" s="333">
        <v>300</v>
      </c>
      <c r="J47" s="333"/>
      <c r="K47" s="9">
        <v>2.2999999999999998</v>
      </c>
      <c r="L47" s="9">
        <v>3.8</v>
      </c>
      <c r="M47" s="9">
        <v>19.5</v>
      </c>
      <c r="N47" s="105">
        <v>131.1</v>
      </c>
      <c r="O47" s="173">
        <v>278</v>
      </c>
      <c r="P47" s="173">
        <v>34</v>
      </c>
      <c r="Q47" s="173">
        <v>28.4</v>
      </c>
      <c r="R47" s="173">
        <v>70.400000000000006</v>
      </c>
      <c r="S47" s="173">
        <v>1.6</v>
      </c>
      <c r="T47" s="173"/>
      <c r="U47" s="173">
        <v>0.18</v>
      </c>
      <c r="V47" s="173">
        <v>0.05</v>
      </c>
      <c r="W47" s="173">
        <v>4.5999999999999996</v>
      </c>
      <c r="X47" s="35"/>
      <c r="Y47" s="5"/>
      <c r="AB47" s="32"/>
      <c r="AC47" s="11"/>
      <c r="AD47" s="1"/>
      <c r="AE47" s="1"/>
      <c r="AF47" s="1"/>
      <c r="AG47" s="1"/>
    </row>
    <row r="48" spans="6:33" hidden="1" x14ac:dyDescent="0.25">
      <c r="F48" s="29"/>
      <c r="G48" s="382" t="s">
        <v>5</v>
      </c>
      <c r="H48" s="382"/>
      <c r="I48" s="10">
        <v>67</v>
      </c>
      <c r="J48" s="10">
        <v>50</v>
      </c>
      <c r="K48" s="4"/>
      <c r="L48" s="4"/>
      <c r="M48" s="4"/>
      <c r="N48" s="48"/>
      <c r="O48" s="170"/>
      <c r="P48" s="170"/>
      <c r="Q48" s="170"/>
      <c r="R48" s="170"/>
      <c r="S48" s="170"/>
      <c r="T48" s="170"/>
      <c r="U48" s="170"/>
      <c r="V48" s="170"/>
      <c r="W48" s="170"/>
      <c r="AC48" s="11"/>
      <c r="AD48" s="35"/>
      <c r="AE48" s="35"/>
      <c r="AF48" s="35"/>
      <c r="AG48" s="35"/>
    </row>
    <row r="49" spans="6:35" hidden="1" x14ac:dyDescent="0.25">
      <c r="F49" s="29"/>
      <c r="G49" s="382" t="s">
        <v>49</v>
      </c>
      <c r="H49" s="382"/>
      <c r="I49" s="10">
        <v>15</v>
      </c>
      <c r="J49" s="10">
        <v>12</v>
      </c>
      <c r="K49" s="4"/>
      <c r="L49" s="4"/>
      <c r="M49" s="4"/>
      <c r="N49" s="48"/>
      <c r="O49" s="170"/>
      <c r="P49" s="170"/>
      <c r="Q49" s="170"/>
      <c r="R49" s="170"/>
      <c r="S49" s="170"/>
      <c r="T49" s="170"/>
      <c r="U49" s="170"/>
      <c r="V49" s="170"/>
      <c r="W49" s="170"/>
      <c r="AC49" s="11"/>
      <c r="AD49" s="11"/>
      <c r="AE49" s="11"/>
      <c r="AF49" s="11"/>
      <c r="AG49" s="11"/>
    </row>
    <row r="50" spans="6:35" hidden="1" x14ac:dyDescent="0.25">
      <c r="F50" s="29"/>
      <c r="G50" s="382" t="s">
        <v>53</v>
      </c>
      <c r="H50" s="382"/>
      <c r="I50" s="10">
        <v>15</v>
      </c>
      <c r="J50" s="10">
        <v>12</v>
      </c>
      <c r="K50" s="4"/>
      <c r="L50" s="4"/>
      <c r="M50" s="4"/>
      <c r="N50" s="48"/>
      <c r="O50" s="170"/>
      <c r="P50" s="170"/>
      <c r="Q50" s="170"/>
      <c r="R50" s="170"/>
      <c r="S50" s="170"/>
      <c r="T50" s="170"/>
      <c r="U50" s="170"/>
      <c r="V50" s="170"/>
      <c r="W50" s="170"/>
      <c r="AC50" s="11"/>
      <c r="AD50" s="11"/>
      <c r="AE50" s="11"/>
      <c r="AF50" s="1"/>
      <c r="AG50" s="1"/>
    </row>
    <row r="51" spans="6:35" hidden="1" x14ac:dyDescent="0.25">
      <c r="F51" s="29"/>
      <c r="G51" s="382" t="s">
        <v>54</v>
      </c>
      <c r="H51" s="382"/>
      <c r="I51" s="10">
        <v>21</v>
      </c>
      <c r="J51" s="10">
        <v>20</v>
      </c>
      <c r="K51" s="4"/>
      <c r="L51" s="4"/>
      <c r="M51" s="4"/>
      <c r="N51" s="48"/>
      <c r="O51" s="170"/>
      <c r="P51" s="170"/>
      <c r="Q51" s="170"/>
      <c r="R51" s="170"/>
      <c r="S51" s="170"/>
      <c r="T51" s="170"/>
      <c r="U51" s="170"/>
      <c r="V51" s="170"/>
      <c r="W51" s="170"/>
      <c r="AC51" s="11"/>
      <c r="AD51" s="11"/>
      <c r="AE51" s="11"/>
      <c r="AF51" s="1"/>
      <c r="AG51" s="1"/>
    </row>
    <row r="52" spans="6:35" hidden="1" x14ac:dyDescent="0.25">
      <c r="F52" s="29"/>
      <c r="G52" s="360" t="s">
        <v>10</v>
      </c>
      <c r="H52" s="361"/>
      <c r="I52" s="10">
        <v>5</v>
      </c>
      <c r="J52" s="10">
        <v>5</v>
      </c>
      <c r="K52" s="4"/>
      <c r="L52" s="4"/>
      <c r="M52" s="4"/>
      <c r="N52" s="48"/>
      <c r="O52" s="170"/>
      <c r="P52" s="170"/>
      <c r="Q52" s="170"/>
      <c r="R52" s="170"/>
      <c r="S52" s="170"/>
      <c r="T52" s="170"/>
      <c r="U52" s="170"/>
      <c r="V52" s="170"/>
      <c r="W52" s="170"/>
      <c r="AC52" s="11"/>
      <c r="AD52" s="15"/>
      <c r="AE52" s="15"/>
      <c r="AF52" s="15"/>
      <c r="AG52" s="15"/>
    </row>
    <row r="53" spans="6:35" ht="15" hidden="1" customHeight="1" x14ac:dyDescent="0.3">
      <c r="F53" s="29"/>
      <c r="G53" s="475" t="s">
        <v>41</v>
      </c>
      <c r="H53" s="476"/>
      <c r="I53" s="10">
        <v>225</v>
      </c>
      <c r="J53" s="10">
        <v>225</v>
      </c>
      <c r="K53" s="4"/>
      <c r="L53" s="4"/>
      <c r="M53" s="4"/>
      <c r="N53" s="48"/>
      <c r="O53" s="170"/>
      <c r="P53" s="170"/>
      <c r="Q53" s="170"/>
      <c r="R53" s="170"/>
      <c r="S53" s="170"/>
      <c r="T53" s="170"/>
      <c r="U53" s="170"/>
      <c r="V53" s="170"/>
      <c r="W53" s="170"/>
      <c r="AB53" s="45"/>
      <c r="AC53" s="11"/>
      <c r="AD53" s="11"/>
      <c r="AE53" s="11"/>
      <c r="AF53" s="11"/>
      <c r="AG53" s="11"/>
    </row>
    <row r="54" spans="6:35" ht="15.75" customHeight="1" x14ac:dyDescent="0.25">
      <c r="F54" s="29">
        <v>182</v>
      </c>
      <c r="G54" s="334" t="s">
        <v>276</v>
      </c>
      <c r="H54" s="334"/>
      <c r="I54" s="333">
        <v>150</v>
      </c>
      <c r="J54" s="333"/>
      <c r="K54" s="9">
        <v>16.2</v>
      </c>
      <c r="L54" s="9">
        <v>15.32</v>
      </c>
      <c r="M54" s="9">
        <v>11.45</v>
      </c>
      <c r="N54" s="105">
        <v>288.26</v>
      </c>
      <c r="O54" s="173">
        <v>151</v>
      </c>
      <c r="P54" s="173">
        <v>23</v>
      </c>
      <c r="Q54" s="173">
        <v>16.5</v>
      </c>
      <c r="R54" s="173">
        <v>83</v>
      </c>
      <c r="S54" s="173">
        <v>0.68</v>
      </c>
      <c r="T54" s="173">
        <v>33</v>
      </c>
      <c r="U54" s="173">
        <v>0.05</v>
      </c>
      <c r="V54" s="173">
        <v>7.0000000000000007E-2</v>
      </c>
      <c r="W54" s="173">
        <v>0.41</v>
      </c>
      <c r="Z54" s="5"/>
      <c r="AB54" s="455"/>
      <c r="AC54" s="455"/>
      <c r="AD54" s="322"/>
      <c r="AE54" s="322"/>
      <c r="AF54" s="15"/>
      <c r="AG54" s="15"/>
      <c r="AH54" s="15"/>
      <c r="AI54" s="15"/>
    </row>
    <row r="55" spans="6:35" ht="15.75" hidden="1" customHeight="1" x14ac:dyDescent="0.25">
      <c r="F55" s="29"/>
      <c r="G55" s="382" t="s">
        <v>97</v>
      </c>
      <c r="H55" s="382"/>
      <c r="I55" s="2">
        <v>122</v>
      </c>
      <c r="J55" s="2">
        <v>88</v>
      </c>
      <c r="K55" s="9"/>
      <c r="L55" s="9"/>
      <c r="M55" s="9"/>
      <c r="N55" s="105"/>
      <c r="O55" s="176"/>
      <c r="P55" s="176"/>
      <c r="Q55" s="176"/>
      <c r="R55" s="176"/>
      <c r="S55" s="176"/>
      <c r="T55" s="176"/>
      <c r="U55" s="176"/>
      <c r="V55" s="176"/>
      <c r="W55" s="176"/>
      <c r="Z55" s="5"/>
      <c r="AB55" s="38"/>
      <c r="AC55" s="38"/>
      <c r="AD55" s="15"/>
      <c r="AE55" s="15"/>
      <c r="AF55" s="15"/>
      <c r="AG55" s="15"/>
      <c r="AH55" s="15"/>
      <c r="AI55" s="15"/>
    </row>
    <row r="56" spans="6:35" ht="15.75" hidden="1" customHeight="1" x14ac:dyDescent="0.25">
      <c r="F56" s="29"/>
      <c r="G56" s="382" t="s">
        <v>41</v>
      </c>
      <c r="H56" s="382"/>
      <c r="I56" s="2">
        <v>7</v>
      </c>
      <c r="J56" s="2">
        <v>7</v>
      </c>
      <c r="K56" s="9"/>
      <c r="L56" s="9"/>
      <c r="M56" s="9"/>
      <c r="N56" s="105"/>
      <c r="O56" s="176"/>
      <c r="P56" s="176"/>
      <c r="Q56" s="176"/>
      <c r="R56" s="176"/>
      <c r="S56" s="176"/>
      <c r="T56" s="176"/>
      <c r="U56" s="176"/>
      <c r="V56" s="176"/>
      <c r="W56" s="176"/>
      <c r="Z56" s="5"/>
      <c r="AB56" s="38"/>
      <c r="AC56" s="38"/>
      <c r="AD56" s="15"/>
      <c r="AE56" s="15"/>
      <c r="AF56" s="15"/>
      <c r="AG56" s="15"/>
      <c r="AH56" s="15"/>
      <c r="AI56" s="15"/>
    </row>
    <row r="57" spans="6:35" ht="14.25" hidden="1" customHeight="1" x14ac:dyDescent="0.25">
      <c r="F57" s="29"/>
      <c r="G57" s="382" t="s">
        <v>31</v>
      </c>
      <c r="H57" s="382"/>
      <c r="I57" s="2">
        <v>6</v>
      </c>
      <c r="J57" s="2">
        <v>6</v>
      </c>
      <c r="K57" s="9"/>
      <c r="L57" s="9"/>
      <c r="M57" s="9"/>
      <c r="N57" s="105"/>
      <c r="O57" s="176"/>
      <c r="P57" s="176"/>
      <c r="Q57" s="176"/>
      <c r="R57" s="176"/>
      <c r="S57" s="176"/>
      <c r="T57" s="176"/>
      <c r="U57" s="176"/>
      <c r="V57" s="176"/>
      <c r="W57" s="176"/>
      <c r="Z57" s="5"/>
      <c r="AB57" s="38"/>
      <c r="AC57" s="38"/>
      <c r="AD57" s="15"/>
      <c r="AE57" s="15"/>
      <c r="AF57" s="15"/>
      <c r="AG57" s="15"/>
      <c r="AH57" s="15"/>
      <c r="AI57" s="15"/>
    </row>
    <row r="58" spans="6:35" ht="15.75" hidden="1" customHeight="1" x14ac:dyDescent="0.25">
      <c r="F58" s="29"/>
      <c r="G58" s="382" t="s">
        <v>277</v>
      </c>
      <c r="H58" s="382"/>
      <c r="I58" s="467">
        <v>17.5</v>
      </c>
      <c r="J58" s="468"/>
      <c r="K58" s="9"/>
      <c r="L58" s="9"/>
      <c r="M58" s="9"/>
      <c r="N58" s="105"/>
      <c r="O58" s="176"/>
      <c r="P58" s="176"/>
      <c r="Q58" s="176"/>
      <c r="R58" s="176"/>
      <c r="S58" s="176"/>
      <c r="T58" s="176"/>
      <c r="U58" s="176"/>
      <c r="V58" s="176"/>
      <c r="W58" s="176"/>
      <c r="Z58" s="5"/>
      <c r="AB58" s="38"/>
      <c r="AC58" s="38"/>
      <c r="AD58" s="15"/>
      <c r="AE58" s="15"/>
      <c r="AF58" s="15"/>
      <c r="AG58" s="15"/>
      <c r="AH58" s="15"/>
      <c r="AI58" s="15"/>
    </row>
    <row r="59" spans="6:35" ht="16.5" hidden="1" customHeight="1" x14ac:dyDescent="0.25">
      <c r="F59" s="29"/>
      <c r="G59" s="382" t="s">
        <v>49</v>
      </c>
      <c r="H59" s="382"/>
      <c r="I59" s="2">
        <v>24.5</v>
      </c>
      <c r="J59" s="2">
        <v>21</v>
      </c>
      <c r="K59" s="9"/>
      <c r="L59" s="9"/>
      <c r="M59" s="9"/>
      <c r="N59" s="105"/>
      <c r="O59" s="176"/>
      <c r="P59" s="176"/>
      <c r="Q59" s="176"/>
      <c r="R59" s="176"/>
      <c r="S59" s="176"/>
      <c r="T59" s="176"/>
      <c r="U59" s="176"/>
      <c r="V59" s="176"/>
      <c r="W59" s="176"/>
      <c r="Z59" s="5"/>
      <c r="AB59" s="38"/>
      <c r="AC59" s="38"/>
      <c r="AD59" s="15"/>
      <c r="AE59" s="15"/>
      <c r="AF59" s="15"/>
      <c r="AG59" s="15"/>
      <c r="AH59" s="15"/>
      <c r="AI59" s="15"/>
    </row>
    <row r="60" spans="6:35" ht="16.5" hidden="1" customHeight="1" x14ac:dyDescent="0.25">
      <c r="F60" s="29"/>
      <c r="G60" s="382" t="s">
        <v>9</v>
      </c>
      <c r="H60" s="382"/>
      <c r="I60" s="2">
        <v>5</v>
      </c>
      <c r="J60" s="2">
        <v>5</v>
      </c>
      <c r="K60" s="9"/>
      <c r="L60" s="9"/>
      <c r="M60" s="9"/>
      <c r="N60" s="105"/>
      <c r="O60" s="176"/>
      <c r="P60" s="176"/>
      <c r="Q60" s="176"/>
      <c r="R60" s="176"/>
      <c r="S60" s="176"/>
      <c r="T60" s="176"/>
      <c r="U60" s="176"/>
      <c r="V60" s="176"/>
      <c r="W60" s="176"/>
      <c r="Z60" s="5"/>
      <c r="AB60" s="38"/>
      <c r="AC60" s="38"/>
      <c r="AD60" s="15"/>
      <c r="AE60" s="15"/>
      <c r="AF60" s="15"/>
      <c r="AG60" s="15"/>
      <c r="AH60" s="15"/>
      <c r="AI60" s="15"/>
    </row>
    <row r="61" spans="6:35" ht="16.5" hidden="1" customHeight="1" x14ac:dyDescent="0.25">
      <c r="F61" s="29"/>
      <c r="G61" s="382" t="s">
        <v>266</v>
      </c>
      <c r="H61" s="382"/>
      <c r="I61" s="467">
        <v>10.5</v>
      </c>
      <c r="J61" s="468"/>
      <c r="K61" s="9"/>
      <c r="L61" s="9"/>
      <c r="M61" s="9"/>
      <c r="N61" s="105"/>
      <c r="O61" s="176"/>
      <c r="P61" s="176"/>
      <c r="Q61" s="176"/>
      <c r="R61" s="176"/>
      <c r="S61" s="176"/>
      <c r="T61" s="176"/>
      <c r="U61" s="176"/>
      <c r="V61" s="176"/>
      <c r="W61" s="176"/>
      <c r="Z61" s="5"/>
      <c r="AB61" s="38"/>
      <c r="AC61" s="38"/>
      <c r="AD61" s="15"/>
      <c r="AE61" s="15"/>
      <c r="AF61" s="15"/>
      <c r="AG61" s="15"/>
      <c r="AH61" s="15"/>
      <c r="AI61" s="15"/>
    </row>
    <row r="62" spans="6:35" ht="15" hidden="1" customHeight="1" x14ac:dyDescent="0.25">
      <c r="F62" s="29"/>
      <c r="G62" s="382" t="s">
        <v>4</v>
      </c>
      <c r="H62" s="382"/>
      <c r="I62" s="2">
        <v>10</v>
      </c>
      <c r="J62" s="2">
        <v>10</v>
      </c>
      <c r="K62" s="9"/>
      <c r="L62" s="9"/>
      <c r="M62" s="9"/>
      <c r="N62" s="105"/>
      <c r="O62" s="176"/>
      <c r="P62" s="176"/>
      <c r="Q62" s="176"/>
      <c r="R62" s="176"/>
      <c r="S62" s="176"/>
      <c r="T62" s="176"/>
      <c r="U62" s="176"/>
      <c r="V62" s="176"/>
      <c r="W62" s="176"/>
      <c r="Z62" s="5"/>
      <c r="AB62" s="38"/>
      <c r="AC62" s="38"/>
      <c r="AD62" s="15"/>
      <c r="AE62" s="15"/>
      <c r="AF62" s="15"/>
      <c r="AG62" s="15"/>
      <c r="AH62" s="15"/>
      <c r="AI62" s="15"/>
    </row>
    <row r="63" spans="6:35" hidden="1" x14ac:dyDescent="0.25">
      <c r="F63" s="29"/>
      <c r="G63" s="382" t="s">
        <v>107</v>
      </c>
      <c r="H63" s="382"/>
      <c r="I63" s="471">
        <v>130</v>
      </c>
      <c r="J63" s="470"/>
      <c r="K63" s="4"/>
      <c r="L63" s="4"/>
      <c r="M63" s="4"/>
      <c r="N63" s="48"/>
      <c r="O63" s="170"/>
      <c r="P63" s="170"/>
      <c r="Q63" s="170"/>
      <c r="R63" s="170"/>
      <c r="S63" s="170"/>
      <c r="T63" s="170"/>
      <c r="U63" s="170"/>
      <c r="V63" s="170"/>
      <c r="W63" s="170"/>
      <c r="Z63" s="5"/>
      <c r="AB63" s="474"/>
      <c r="AC63" s="474"/>
      <c r="AD63" s="11"/>
      <c r="AE63" s="11"/>
    </row>
    <row r="64" spans="6:35" hidden="1" x14ac:dyDescent="0.25">
      <c r="F64" s="29"/>
      <c r="G64" s="382" t="s">
        <v>9</v>
      </c>
      <c r="H64" s="382"/>
      <c r="I64" s="10">
        <v>6</v>
      </c>
      <c r="J64" s="10">
        <v>6</v>
      </c>
      <c r="K64" s="4"/>
      <c r="L64" s="4"/>
      <c r="M64" s="4"/>
      <c r="N64" s="48"/>
      <c r="O64" s="170"/>
      <c r="P64" s="170"/>
      <c r="Q64" s="170"/>
      <c r="R64" s="170"/>
      <c r="S64" s="170"/>
      <c r="T64" s="170"/>
      <c r="U64" s="170"/>
      <c r="V64" s="170"/>
      <c r="W64" s="170"/>
      <c r="Z64" s="5"/>
      <c r="AB64" s="78"/>
      <c r="AC64" s="78"/>
      <c r="AD64" s="11"/>
      <c r="AE64" s="11"/>
    </row>
    <row r="65" spans="6:36" hidden="1" x14ac:dyDescent="0.25">
      <c r="F65" s="29"/>
      <c r="G65" s="382" t="s">
        <v>278</v>
      </c>
      <c r="H65" s="382"/>
      <c r="I65" s="469">
        <v>100</v>
      </c>
      <c r="J65" s="470"/>
      <c r="K65" s="4"/>
      <c r="L65" s="4"/>
      <c r="M65" s="4"/>
      <c r="N65" s="48"/>
      <c r="O65" s="170"/>
      <c r="P65" s="170"/>
      <c r="Q65" s="170"/>
      <c r="R65" s="170"/>
      <c r="S65" s="170"/>
      <c r="T65" s="170"/>
      <c r="U65" s="170"/>
      <c r="V65" s="170"/>
      <c r="W65" s="170"/>
      <c r="Z65" s="5"/>
      <c r="AB65" s="78"/>
      <c r="AC65" s="78"/>
      <c r="AD65" s="11"/>
      <c r="AE65" s="11"/>
    </row>
    <row r="66" spans="6:36" hidden="1" x14ac:dyDescent="0.25">
      <c r="F66" s="29"/>
      <c r="G66" s="382" t="s">
        <v>279</v>
      </c>
      <c r="H66" s="382"/>
      <c r="I66" s="471">
        <v>50</v>
      </c>
      <c r="J66" s="470"/>
      <c r="K66" s="4"/>
      <c r="L66" s="4"/>
      <c r="M66" s="4"/>
      <c r="N66" s="48"/>
      <c r="O66" s="170"/>
      <c r="P66" s="170"/>
      <c r="Q66" s="170"/>
      <c r="R66" s="170"/>
      <c r="S66" s="170"/>
      <c r="T66" s="170"/>
      <c r="U66" s="170"/>
      <c r="V66" s="170"/>
      <c r="W66" s="170"/>
      <c r="Z66" s="5"/>
      <c r="AB66" s="474"/>
      <c r="AC66" s="474"/>
      <c r="AD66" s="11"/>
      <c r="AE66" s="11"/>
    </row>
    <row r="67" spans="6:36" ht="29.25" customHeight="1" x14ac:dyDescent="0.25">
      <c r="F67" s="29">
        <v>195</v>
      </c>
      <c r="G67" s="375" t="s">
        <v>249</v>
      </c>
      <c r="H67" s="376"/>
      <c r="I67" s="333">
        <v>185</v>
      </c>
      <c r="J67" s="333"/>
      <c r="K67" s="9">
        <v>7.15</v>
      </c>
      <c r="L67" s="9">
        <v>6.08</v>
      </c>
      <c r="M67" s="9">
        <v>38.299999999999997</v>
      </c>
      <c r="N67" s="105">
        <v>223.84</v>
      </c>
      <c r="O67" s="173">
        <v>267</v>
      </c>
      <c r="P67" s="173">
        <v>26.39</v>
      </c>
      <c r="Q67" s="173">
        <v>140.5</v>
      </c>
      <c r="R67" s="173">
        <v>210.3</v>
      </c>
      <c r="S67" s="173">
        <v>4.7</v>
      </c>
      <c r="T67" s="173">
        <v>40</v>
      </c>
      <c r="U67" s="173">
        <v>0.2</v>
      </c>
      <c r="V67" s="173">
        <v>0.12</v>
      </c>
      <c r="W67" s="176"/>
      <c r="Z67" s="5"/>
      <c r="AB67" s="474"/>
      <c r="AC67" s="474"/>
      <c r="AD67" s="11"/>
      <c r="AE67" s="11"/>
    </row>
    <row r="68" spans="6:36" hidden="1" x14ac:dyDescent="0.25">
      <c r="F68" s="29"/>
      <c r="G68" s="382" t="s">
        <v>153</v>
      </c>
      <c r="H68" s="382"/>
      <c r="I68" s="10">
        <v>80</v>
      </c>
      <c r="J68" s="10">
        <v>80</v>
      </c>
      <c r="K68" s="9"/>
      <c r="L68" s="9"/>
      <c r="M68" s="9"/>
      <c r="N68" s="105"/>
      <c r="O68" s="176"/>
      <c r="P68" s="176"/>
      <c r="Q68" s="176"/>
      <c r="R68" s="176"/>
      <c r="S68" s="176"/>
      <c r="T68" s="176"/>
      <c r="U68" s="176"/>
      <c r="V68" s="176"/>
      <c r="W68" s="176"/>
      <c r="Z68" s="5"/>
      <c r="AB68" s="436"/>
      <c r="AC68" s="436"/>
      <c r="AD68" s="322"/>
      <c r="AE68" s="322"/>
      <c r="AF68" s="15"/>
      <c r="AG68" s="15"/>
      <c r="AH68" s="15"/>
      <c r="AI68" s="15"/>
    </row>
    <row r="69" spans="6:36" hidden="1" x14ac:dyDescent="0.25">
      <c r="F69" s="29"/>
      <c r="G69" s="382" t="s">
        <v>41</v>
      </c>
      <c r="H69" s="382"/>
      <c r="I69" s="10">
        <v>120</v>
      </c>
      <c r="J69" s="10">
        <v>120</v>
      </c>
      <c r="K69" s="4"/>
      <c r="L69" s="4"/>
      <c r="M69" s="4"/>
      <c r="N69" s="48"/>
      <c r="O69" s="170"/>
      <c r="P69" s="170"/>
      <c r="Q69" s="170"/>
      <c r="R69" s="170"/>
      <c r="S69" s="170"/>
      <c r="T69" s="170"/>
      <c r="U69" s="170"/>
      <c r="V69" s="170"/>
      <c r="W69" s="170"/>
      <c r="Z69" s="5"/>
      <c r="AB69" s="37"/>
      <c r="AC69" s="37"/>
      <c r="AD69" s="15"/>
      <c r="AE69" s="15"/>
      <c r="AF69" s="15"/>
      <c r="AG69" s="15"/>
      <c r="AH69" s="15"/>
      <c r="AI69" s="15"/>
    </row>
    <row r="70" spans="6:36" hidden="1" x14ac:dyDescent="0.25">
      <c r="F70" s="29"/>
      <c r="G70" s="382" t="s">
        <v>98</v>
      </c>
      <c r="H70" s="382"/>
      <c r="I70" s="10">
        <v>24</v>
      </c>
      <c r="J70" s="10">
        <v>19</v>
      </c>
      <c r="K70" s="4"/>
      <c r="L70" s="4"/>
      <c r="M70" s="4"/>
      <c r="N70" s="48"/>
      <c r="O70" s="170"/>
      <c r="P70" s="170"/>
      <c r="Q70" s="170"/>
      <c r="R70" s="170"/>
      <c r="S70" s="170"/>
      <c r="T70" s="170"/>
      <c r="U70" s="170"/>
      <c r="V70" s="170"/>
      <c r="W70" s="170"/>
      <c r="Z70" s="5"/>
      <c r="AB70" s="37"/>
      <c r="AC70" s="37"/>
      <c r="AD70" s="15"/>
      <c r="AE70" s="15"/>
      <c r="AF70" s="15"/>
      <c r="AG70" s="15"/>
      <c r="AH70" s="15"/>
      <c r="AI70" s="15"/>
    </row>
    <row r="71" spans="6:36" hidden="1" x14ac:dyDescent="0.25">
      <c r="F71" s="29"/>
      <c r="G71" s="382" t="s">
        <v>9</v>
      </c>
      <c r="H71" s="382"/>
      <c r="I71" s="10">
        <v>10</v>
      </c>
      <c r="J71" s="10">
        <v>10</v>
      </c>
      <c r="K71" s="4"/>
      <c r="L71" s="4"/>
      <c r="M71" s="4"/>
      <c r="N71" s="48"/>
      <c r="O71" s="170"/>
      <c r="P71" s="170"/>
      <c r="Q71" s="170"/>
      <c r="R71" s="170"/>
      <c r="S71" s="170"/>
      <c r="T71" s="170"/>
      <c r="U71" s="170"/>
      <c r="V71" s="170"/>
      <c r="W71" s="170"/>
      <c r="Z71" s="5"/>
      <c r="AB71" s="432"/>
      <c r="AC71" s="432"/>
      <c r="AD71" s="11"/>
      <c r="AE71" s="11"/>
    </row>
    <row r="72" spans="6:36" ht="18.75" customHeight="1" x14ac:dyDescent="0.25">
      <c r="F72" s="29"/>
      <c r="G72" s="334" t="s">
        <v>38</v>
      </c>
      <c r="H72" s="334"/>
      <c r="I72" s="346">
        <v>75</v>
      </c>
      <c r="J72" s="348"/>
      <c r="K72" s="9">
        <v>5.7</v>
      </c>
      <c r="L72" s="9">
        <v>1.2</v>
      </c>
      <c r="M72" s="9">
        <v>35.9</v>
      </c>
      <c r="N72" s="105">
        <v>176.2</v>
      </c>
      <c r="O72" s="173">
        <v>65.23</v>
      </c>
      <c r="P72" s="173">
        <v>9.3800000000000008</v>
      </c>
      <c r="Q72" s="173">
        <v>16</v>
      </c>
      <c r="R72" s="173">
        <v>86.7</v>
      </c>
      <c r="S72" s="173">
        <v>2.7</v>
      </c>
      <c r="T72" s="173"/>
      <c r="U72" s="173">
        <v>0.2</v>
      </c>
      <c r="V72" s="173">
        <v>0.22</v>
      </c>
      <c r="W72" s="176"/>
      <c r="Z72" s="5"/>
      <c r="AB72" s="78"/>
      <c r="AC72" s="78"/>
      <c r="AD72" s="11"/>
      <c r="AE72" s="11"/>
    </row>
    <row r="73" spans="6:36" ht="28.5" customHeight="1" x14ac:dyDescent="0.25">
      <c r="F73" s="29"/>
      <c r="G73" s="334" t="s">
        <v>17</v>
      </c>
      <c r="H73" s="334"/>
      <c r="I73" s="333">
        <v>75</v>
      </c>
      <c r="J73" s="333"/>
      <c r="K73" s="9">
        <v>5.4</v>
      </c>
      <c r="L73" s="9">
        <v>0.84</v>
      </c>
      <c r="M73" s="9">
        <v>34.700000000000003</v>
      </c>
      <c r="N73" s="105">
        <v>177.7</v>
      </c>
      <c r="O73" s="173">
        <v>67.34</v>
      </c>
      <c r="P73" s="173">
        <v>34.700000000000003</v>
      </c>
      <c r="Q73" s="173">
        <v>15</v>
      </c>
      <c r="R73" s="173">
        <v>83.7</v>
      </c>
      <c r="S73" s="173">
        <v>2.1</v>
      </c>
      <c r="T73" s="173"/>
      <c r="U73" s="173">
        <v>0.2</v>
      </c>
      <c r="V73" s="173">
        <v>0.22</v>
      </c>
      <c r="W73" s="176"/>
      <c r="Z73" s="5"/>
      <c r="AA73" s="47"/>
      <c r="AB73" s="32"/>
      <c r="AC73" s="11"/>
      <c r="AD73" s="11"/>
      <c r="AE73" s="11"/>
      <c r="AF73" s="11"/>
      <c r="AG73" s="11"/>
      <c r="AH73" s="11"/>
    </row>
    <row r="74" spans="6:36" ht="15" customHeight="1" x14ac:dyDescent="0.3">
      <c r="F74" s="29">
        <v>261</v>
      </c>
      <c r="G74" s="335" t="s">
        <v>88</v>
      </c>
      <c r="H74" s="335"/>
      <c r="I74" s="333">
        <v>200</v>
      </c>
      <c r="J74" s="333"/>
      <c r="K74" s="9">
        <v>0.32</v>
      </c>
      <c r="L74" s="9"/>
      <c r="M74" s="9">
        <v>22.74</v>
      </c>
      <c r="N74" s="105">
        <v>89.8</v>
      </c>
      <c r="O74" s="173">
        <v>10.3</v>
      </c>
      <c r="P74" s="173">
        <v>21.2</v>
      </c>
      <c r="Q74" s="173">
        <v>3.4</v>
      </c>
      <c r="R74" s="173">
        <v>3.4</v>
      </c>
      <c r="S74" s="175">
        <v>0.63</v>
      </c>
      <c r="T74" s="173"/>
      <c r="U74" s="173">
        <v>0.01</v>
      </c>
      <c r="V74" s="173">
        <v>0.05</v>
      </c>
      <c r="W74" s="173">
        <v>100</v>
      </c>
      <c r="Z74" s="5"/>
      <c r="AB74" s="32"/>
      <c r="AC74" s="11"/>
      <c r="AD74" s="11"/>
      <c r="AE74" s="11"/>
      <c r="AF74" s="11"/>
      <c r="AG74" s="11"/>
      <c r="AH74" s="60"/>
      <c r="AI74" s="15"/>
      <c r="AJ74" s="5"/>
    </row>
    <row r="75" spans="6:36" hidden="1" x14ac:dyDescent="0.25">
      <c r="F75" s="4"/>
      <c r="G75" s="350" t="s">
        <v>89</v>
      </c>
      <c r="H75" s="350"/>
      <c r="I75" s="2">
        <v>20</v>
      </c>
      <c r="J75" s="113">
        <v>20</v>
      </c>
      <c r="K75" s="9"/>
      <c r="L75" s="9"/>
      <c r="M75" s="9"/>
      <c r="N75" s="105"/>
      <c r="O75" s="176"/>
      <c r="P75" s="176"/>
      <c r="Q75" s="176"/>
      <c r="R75" s="176"/>
      <c r="S75" s="176"/>
      <c r="T75" s="176"/>
      <c r="U75" s="176"/>
      <c r="V75" s="176"/>
      <c r="W75" s="176"/>
      <c r="Z75" s="5"/>
      <c r="AA75" s="34"/>
      <c r="AC75" s="11"/>
      <c r="AD75" s="1"/>
      <c r="AE75" s="1"/>
      <c r="AF75" s="1"/>
      <c r="AG75" s="1"/>
      <c r="AH75" s="61"/>
      <c r="AI75" s="15"/>
      <c r="AJ75" s="5"/>
    </row>
    <row r="76" spans="6:36" hidden="1" x14ac:dyDescent="0.25">
      <c r="F76" s="4"/>
      <c r="G76" s="350" t="s">
        <v>41</v>
      </c>
      <c r="H76" s="350"/>
      <c r="I76" s="2">
        <v>230</v>
      </c>
      <c r="J76" s="113">
        <v>230</v>
      </c>
      <c r="K76" s="9"/>
      <c r="L76" s="9"/>
      <c r="M76" s="9"/>
      <c r="N76" s="105"/>
      <c r="O76" s="176"/>
      <c r="P76" s="176"/>
      <c r="Q76" s="176"/>
      <c r="R76" s="176"/>
      <c r="S76" s="176"/>
      <c r="T76" s="176"/>
      <c r="U76" s="176"/>
      <c r="V76" s="176"/>
      <c r="W76" s="176"/>
      <c r="Z76" s="5"/>
      <c r="AB76" s="31"/>
      <c r="AC76" s="11"/>
      <c r="AD76" s="11"/>
      <c r="AE76" s="11"/>
      <c r="AF76" s="11"/>
      <c r="AG76" s="11"/>
      <c r="AH76" s="33"/>
      <c r="AI76" s="15"/>
      <c r="AJ76" s="5"/>
    </row>
    <row r="77" spans="6:36" hidden="1" x14ac:dyDescent="0.25">
      <c r="F77" s="4"/>
      <c r="G77" s="350" t="s">
        <v>35</v>
      </c>
      <c r="H77" s="350"/>
      <c r="I77" s="2">
        <v>20</v>
      </c>
      <c r="J77" s="113">
        <v>20</v>
      </c>
      <c r="K77" s="9"/>
      <c r="L77" s="9"/>
      <c r="M77" s="9"/>
      <c r="N77" s="105"/>
      <c r="O77" s="176"/>
      <c r="P77" s="176"/>
      <c r="Q77" s="176"/>
      <c r="R77" s="176"/>
      <c r="S77" s="176"/>
      <c r="T77" s="176"/>
      <c r="U77" s="176"/>
      <c r="V77" s="176"/>
      <c r="W77" s="176"/>
      <c r="Z77" s="5"/>
      <c r="AA77" s="47"/>
      <c r="AC77" s="11"/>
      <c r="AD77" s="11"/>
      <c r="AE77" s="11"/>
      <c r="AF77" s="11"/>
      <c r="AG77" s="11"/>
      <c r="AH77" s="11"/>
      <c r="AJ77" s="5"/>
    </row>
    <row r="78" spans="6:36" hidden="1" x14ac:dyDescent="0.25">
      <c r="F78" s="4"/>
      <c r="G78" s="382" t="s">
        <v>58</v>
      </c>
      <c r="H78" s="382"/>
      <c r="I78" s="8">
        <v>25</v>
      </c>
      <c r="J78" s="8">
        <v>25</v>
      </c>
      <c r="K78" s="3"/>
      <c r="L78" s="3"/>
      <c r="M78" s="3"/>
      <c r="N78" s="43"/>
      <c r="O78" s="211"/>
      <c r="P78" s="211"/>
      <c r="Q78" s="211"/>
      <c r="R78" s="211"/>
      <c r="S78" s="211"/>
      <c r="T78" s="211"/>
      <c r="U78" s="211"/>
      <c r="V78" s="211"/>
      <c r="W78" s="211"/>
      <c r="Z78" s="5"/>
      <c r="AA78" s="47"/>
      <c r="AC78" s="11"/>
      <c r="AD78" s="11"/>
      <c r="AE78" s="11"/>
      <c r="AF78" s="11"/>
      <c r="AG78" s="11"/>
      <c r="AH78" s="11"/>
      <c r="AJ78" s="5"/>
    </row>
    <row r="79" spans="6:36" ht="18.75" x14ac:dyDescent="0.3">
      <c r="F79" s="4"/>
      <c r="G79" s="340" t="s">
        <v>42</v>
      </c>
      <c r="H79" s="340"/>
      <c r="I79" s="341">
        <f>I43+I47+I67+I72+I73+I74+I54</f>
        <v>1105</v>
      </c>
      <c r="J79" s="342"/>
      <c r="K79" s="3">
        <f>SUM(K43:K78)</f>
        <v>38.29</v>
      </c>
      <c r="L79" s="3">
        <f>SUM(L43:L78)</f>
        <v>32.32</v>
      </c>
      <c r="M79" s="3">
        <f>SUM(M43:M78)</f>
        <v>169.69</v>
      </c>
      <c r="N79" s="43">
        <f>SUM(N43:N78)</f>
        <v>1166.54</v>
      </c>
      <c r="O79" s="211">
        <f>SUM(O43:O78)</f>
        <v>942.87</v>
      </c>
      <c r="P79" s="211">
        <f t="shared" ref="P79:W79" si="1">SUM(P43:P78)</f>
        <v>148.66999999999999</v>
      </c>
      <c r="Q79" s="211">
        <f t="shared" si="1"/>
        <v>235.70000000000002</v>
      </c>
      <c r="R79" s="211">
        <f t="shared" si="1"/>
        <v>586.5</v>
      </c>
      <c r="S79" s="211">
        <f t="shared" si="1"/>
        <v>13.41</v>
      </c>
      <c r="T79" s="211">
        <f t="shared" si="1"/>
        <v>111</v>
      </c>
      <c r="U79" s="211">
        <f t="shared" si="1"/>
        <v>0.8600000000000001</v>
      </c>
      <c r="V79" s="211">
        <f t="shared" si="1"/>
        <v>0.83000000000000007</v>
      </c>
      <c r="W79" s="211">
        <f t="shared" si="1"/>
        <v>110.81</v>
      </c>
      <c r="Z79" s="5"/>
      <c r="AA79" s="47"/>
      <c r="AB79" s="31"/>
      <c r="AC79" s="11"/>
      <c r="AD79" s="11"/>
      <c r="AE79" s="11"/>
      <c r="AF79" s="11"/>
      <c r="AG79" s="11"/>
      <c r="AH79" s="62"/>
      <c r="AJ79" s="5"/>
    </row>
    <row r="80" spans="6:36" ht="18.75" x14ac:dyDescent="0.3">
      <c r="F80" s="48"/>
      <c r="G80" s="26"/>
      <c r="H80" s="26"/>
      <c r="I80" s="27"/>
      <c r="J80" s="27"/>
      <c r="K80" s="27"/>
      <c r="L80" s="27"/>
      <c r="M80" s="27"/>
      <c r="N80" s="168">
        <f>N79/N118</f>
        <v>0.33991776981960059</v>
      </c>
      <c r="O80" s="219"/>
      <c r="P80" s="219"/>
      <c r="Q80" s="219"/>
      <c r="R80" s="219"/>
      <c r="S80" s="219"/>
      <c r="T80" s="219"/>
      <c r="U80" s="219"/>
      <c r="V80" s="219"/>
      <c r="W80" s="219"/>
      <c r="Z80" s="5"/>
      <c r="AA80" s="47"/>
      <c r="AB80" s="31"/>
      <c r="AC80" s="11"/>
      <c r="AD80" s="11"/>
      <c r="AE80" s="11"/>
      <c r="AF80" s="11"/>
      <c r="AG80" s="11"/>
      <c r="AH80" s="62"/>
      <c r="AJ80" s="5"/>
    </row>
    <row r="81" spans="6:34" x14ac:dyDescent="0.25">
      <c r="F81" s="333" t="s">
        <v>59</v>
      </c>
      <c r="G81" s="333"/>
      <c r="H81" s="333"/>
      <c r="I81" s="333"/>
      <c r="J81" s="333"/>
      <c r="K81" s="333"/>
      <c r="L81" s="333"/>
      <c r="M81" s="333"/>
      <c r="N81" s="346"/>
      <c r="O81" s="176"/>
      <c r="P81" s="176"/>
      <c r="Q81" s="176"/>
      <c r="R81" s="176"/>
      <c r="S81" s="176"/>
      <c r="T81" s="176"/>
      <c r="U81" s="176"/>
      <c r="V81" s="176"/>
      <c r="W81" s="176"/>
      <c r="Z81" s="5"/>
      <c r="AA81" s="47"/>
      <c r="AD81" s="34"/>
      <c r="AE81" s="34"/>
      <c r="AF81" s="34"/>
      <c r="AG81" s="34"/>
      <c r="AH81" s="33"/>
    </row>
    <row r="82" spans="6:34" x14ac:dyDescent="0.25">
      <c r="F82" s="2">
        <v>389</v>
      </c>
      <c r="G82" s="374" t="s">
        <v>60</v>
      </c>
      <c r="H82" s="374"/>
      <c r="I82" s="337">
        <v>200</v>
      </c>
      <c r="J82" s="337"/>
      <c r="K82" s="3">
        <v>0.8</v>
      </c>
      <c r="L82" s="3">
        <v>0.6</v>
      </c>
      <c r="M82" s="3">
        <v>22</v>
      </c>
      <c r="N82" s="43">
        <v>92</v>
      </c>
      <c r="O82" s="173">
        <v>120</v>
      </c>
      <c r="P82" s="173">
        <v>14</v>
      </c>
      <c r="Q82" s="173">
        <v>8</v>
      </c>
      <c r="R82" s="173">
        <v>14</v>
      </c>
      <c r="S82" s="173">
        <v>1.4</v>
      </c>
      <c r="T82" s="173"/>
      <c r="U82" s="173">
        <v>0.02</v>
      </c>
      <c r="V82" s="173">
        <v>0.02</v>
      </c>
      <c r="W82" s="173">
        <v>4</v>
      </c>
      <c r="Z82" s="5"/>
      <c r="AA82" s="47"/>
      <c r="AB82" s="32"/>
      <c r="AH82" s="33"/>
    </row>
    <row r="83" spans="6:34" hidden="1" x14ac:dyDescent="0.25">
      <c r="F83" s="29"/>
      <c r="G83" s="382" t="s">
        <v>60</v>
      </c>
      <c r="H83" s="382"/>
      <c r="I83" s="8">
        <v>200</v>
      </c>
      <c r="J83" s="8">
        <v>200</v>
      </c>
      <c r="K83" s="3"/>
      <c r="L83" s="3"/>
      <c r="M83" s="3"/>
      <c r="N83" s="43"/>
      <c r="O83" s="176"/>
      <c r="P83" s="176"/>
      <c r="Q83" s="176"/>
      <c r="R83" s="176"/>
      <c r="S83" s="176"/>
      <c r="T83" s="176"/>
      <c r="U83" s="176"/>
      <c r="V83" s="176"/>
      <c r="W83" s="176"/>
      <c r="Z83" s="5"/>
      <c r="AA83" s="47"/>
      <c r="AB83" s="32"/>
      <c r="AH83" s="33"/>
    </row>
    <row r="84" spans="6:34" x14ac:dyDescent="0.25">
      <c r="F84" s="29"/>
      <c r="G84" s="374" t="s">
        <v>179</v>
      </c>
      <c r="H84" s="374"/>
      <c r="I84" s="337">
        <v>50</v>
      </c>
      <c r="J84" s="337"/>
      <c r="K84" s="3">
        <v>2.95</v>
      </c>
      <c r="L84" s="3">
        <v>3.25</v>
      </c>
      <c r="M84" s="3">
        <v>35.25</v>
      </c>
      <c r="N84" s="43">
        <v>176.5</v>
      </c>
      <c r="O84" s="173">
        <v>150</v>
      </c>
      <c r="P84" s="173">
        <v>15.5</v>
      </c>
      <c r="Q84" s="173">
        <v>39</v>
      </c>
      <c r="R84" s="173">
        <v>130</v>
      </c>
      <c r="S84" s="173">
        <v>1.2</v>
      </c>
      <c r="T84" s="173"/>
      <c r="U84" s="173">
        <v>0.1</v>
      </c>
      <c r="V84" s="173">
        <v>0.05</v>
      </c>
      <c r="W84" s="176"/>
      <c r="Z84" s="5"/>
      <c r="AB84" s="32"/>
      <c r="AC84" s="11"/>
      <c r="AD84" s="15"/>
      <c r="AE84" s="15"/>
      <c r="AF84" s="15"/>
      <c r="AG84" s="15"/>
      <c r="AH84" s="33"/>
    </row>
    <row r="85" spans="6:34" hidden="1" x14ac:dyDescent="0.25">
      <c r="F85" s="4"/>
      <c r="G85" s="382" t="s">
        <v>179</v>
      </c>
      <c r="H85" s="382"/>
      <c r="I85" s="8">
        <v>50</v>
      </c>
      <c r="J85" s="8">
        <v>50</v>
      </c>
      <c r="K85" s="3"/>
      <c r="L85" s="3"/>
      <c r="M85" s="3"/>
      <c r="N85" s="43"/>
      <c r="O85" s="176"/>
      <c r="P85" s="176"/>
      <c r="Q85" s="176"/>
      <c r="R85" s="176"/>
      <c r="S85" s="176"/>
      <c r="T85" s="176"/>
      <c r="U85" s="176"/>
      <c r="V85" s="176"/>
      <c r="W85" s="176"/>
      <c r="Z85" s="5"/>
      <c r="AB85" s="32"/>
      <c r="AC85" s="11"/>
      <c r="AD85" s="15"/>
      <c r="AE85" s="15"/>
      <c r="AF85" s="15"/>
      <c r="AG85" s="15"/>
      <c r="AH85" s="33"/>
    </row>
    <row r="86" spans="6:34" ht="18.75" x14ac:dyDescent="0.3">
      <c r="F86" s="4"/>
      <c r="G86" s="340" t="s">
        <v>42</v>
      </c>
      <c r="H86" s="340"/>
      <c r="I86" s="341">
        <f>I82+I84</f>
        <v>250</v>
      </c>
      <c r="J86" s="342"/>
      <c r="K86" s="3">
        <f>K82+K84</f>
        <v>3.75</v>
      </c>
      <c r="L86" s="3">
        <f>L82+L84</f>
        <v>3.85</v>
      </c>
      <c r="M86" s="3">
        <f>M82+M84</f>
        <v>57.25</v>
      </c>
      <c r="N86" s="43">
        <f>N82+N84</f>
        <v>268.5</v>
      </c>
      <c r="O86" s="176">
        <f>SUM(O82:O85)</f>
        <v>270</v>
      </c>
      <c r="P86" s="176">
        <f t="shared" ref="P86:W86" si="2">SUM(P82:P85)</f>
        <v>29.5</v>
      </c>
      <c r="Q86" s="176">
        <f t="shared" si="2"/>
        <v>47</v>
      </c>
      <c r="R86" s="176">
        <f t="shared" si="2"/>
        <v>144</v>
      </c>
      <c r="S86" s="176">
        <f t="shared" si="2"/>
        <v>2.5999999999999996</v>
      </c>
      <c r="T86" s="176">
        <f t="shared" si="2"/>
        <v>0</v>
      </c>
      <c r="U86" s="176">
        <f t="shared" si="2"/>
        <v>0.12000000000000001</v>
      </c>
      <c r="V86" s="176">
        <f t="shared" si="2"/>
        <v>7.0000000000000007E-2</v>
      </c>
      <c r="W86" s="176">
        <f t="shared" si="2"/>
        <v>4</v>
      </c>
      <c r="Z86" s="5"/>
      <c r="AB86" s="36"/>
      <c r="AH86" s="33"/>
    </row>
    <row r="87" spans="6:34" ht="18.75" x14ac:dyDescent="0.3">
      <c r="F87" s="48"/>
      <c r="G87" s="26"/>
      <c r="H87" s="26"/>
      <c r="I87" s="27"/>
      <c r="J87" s="27"/>
      <c r="K87" s="27"/>
      <c r="L87" s="27"/>
      <c r="M87" s="27"/>
      <c r="N87" s="168">
        <f>N86/N118</f>
        <v>7.8238141166666178E-2</v>
      </c>
      <c r="O87" s="219"/>
      <c r="P87" s="219"/>
      <c r="Q87" s="219"/>
      <c r="R87" s="219"/>
      <c r="S87" s="219"/>
      <c r="T87" s="219"/>
      <c r="U87" s="219"/>
      <c r="V87" s="219"/>
      <c r="W87" s="219"/>
      <c r="Z87" s="5"/>
      <c r="AB87" s="36"/>
      <c r="AH87" s="33"/>
    </row>
    <row r="88" spans="6:34" x14ac:dyDescent="0.25">
      <c r="F88" s="333" t="s">
        <v>74</v>
      </c>
      <c r="G88" s="333"/>
      <c r="H88" s="333"/>
      <c r="I88" s="333"/>
      <c r="J88" s="333"/>
      <c r="K88" s="333"/>
      <c r="L88" s="333"/>
      <c r="M88" s="333"/>
      <c r="N88" s="346"/>
      <c r="O88" s="176"/>
      <c r="P88" s="176"/>
      <c r="Q88" s="176"/>
      <c r="R88" s="176"/>
      <c r="S88" s="176"/>
      <c r="T88" s="176"/>
      <c r="U88" s="176"/>
      <c r="V88" s="176"/>
      <c r="W88" s="176"/>
      <c r="Z88" s="5"/>
      <c r="AA88" s="47"/>
      <c r="AB88" s="31"/>
      <c r="AC88" s="11"/>
      <c r="AD88" s="11"/>
      <c r="AE88" s="11"/>
      <c r="AF88" s="11"/>
      <c r="AG88" s="11"/>
      <c r="AH88" s="63"/>
    </row>
    <row r="89" spans="6:34" ht="15" customHeight="1" x14ac:dyDescent="0.25">
      <c r="F89" s="29">
        <v>259</v>
      </c>
      <c r="G89" s="395" t="s">
        <v>314</v>
      </c>
      <c r="H89" s="395"/>
      <c r="I89" s="337">
        <v>300</v>
      </c>
      <c r="J89" s="337"/>
      <c r="K89" s="3">
        <v>27.4</v>
      </c>
      <c r="L89" s="3">
        <v>30.8</v>
      </c>
      <c r="M89" s="3">
        <v>26.28</v>
      </c>
      <c r="N89" s="43">
        <v>401</v>
      </c>
      <c r="O89" s="173">
        <v>1422</v>
      </c>
      <c r="P89" s="173">
        <v>52.2</v>
      </c>
      <c r="Q89" s="173">
        <v>72</v>
      </c>
      <c r="R89" s="173">
        <v>351</v>
      </c>
      <c r="S89" s="173">
        <v>6.6</v>
      </c>
      <c r="T89" s="173"/>
      <c r="U89" s="173">
        <v>0.2</v>
      </c>
      <c r="V89" s="173">
        <v>0.28999999999999998</v>
      </c>
      <c r="W89" s="173">
        <v>11.5</v>
      </c>
      <c r="Z89" s="5"/>
      <c r="AB89" s="31"/>
      <c r="AC89" s="11"/>
      <c r="AD89" s="55"/>
      <c r="AE89" s="55"/>
      <c r="AF89" s="55"/>
      <c r="AG89" s="55"/>
    </row>
    <row r="90" spans="6:34" hidden="1" x14ac:dyDescent="0.25">
      <c r="F90" s="29"/>
      <c r="G90" s="381" t="s">
        <v>315</v>
      </c>
      <c r="H90" s="382"/>
      <c r="I90" s="10">
        <v>133</v>
      </c>
      <c r="J90" s="10">
        <v>105</v>
      </c>
      <c r="K90" s="3"/>
      <c r="L90" s="3"/>
      <c r="M90" s="3"/>
      <c r="N90" s="43"/>
      <c r="O90" s="176"/>
      <c r="P90" s="176"/>
      <c r="Q90" s="176"/>
      <c r="R90" s="176"/>
      <c r="S90" s="176"/>
      <c r="T90" s="176"/>
      <c r="U90" s="176"/>
      <c r="V90" s="176"/>
      <c r="W90" s="176"/>
      <c r="Z90" s="5"/>
      <c r="AB90" s="31"/>
      <c r="AC90" s="11"/>
      <c r="AD90" s="11"/>
      <c r="AE90" s="11"/>
      <c r="AF90" s="11"/>
      <c r="AG90" s="11"/>
    </row>
    <row r="91" spans="6:34" hidden="1" x14ac:dyDescent="0.25">
      <c r="F91" s="29"/>
      <c r="G91" s="381" t="s">
        <v>4</v>
      </c>
      <c r="H91" s="382"/>
      <c r="I91" s="10">
        <v>2</v>
      </c>
      <c r="J91" s="10">
        <v>2</v>
      </c>
      <c r="K91" s="4"/>
      <c r="L91" s="4"/>
      <c r="M91" s="4"/>
      <c r="N91" s="48"/>
      <c r="O91" s="172"/>
      <c r="P91" s="172"/>
      <c r="Q91" s="172"/>
      <c r="R91" s="172"/>
      <c r="S91" s="172"/>
      <c r="T91" s="172"/>
      <c r="U91" s="172"/>
      <c r="V91" s="172"/>
      <c r="W91" s="172"/>
      <c r="Z91" s="5"/>
      <c r="AB91" s="31"/>
      <c r="AC91" s="11"/>
      <c r="AD91" s="11"/>
      <c r="AE91" s="11"/>
      <c r="AF91" s="11"/>
      <c r="AG91" s="11"/>
    </row>
    <row r="92" spans="6:34" hidden="1" x14ac:dyDescent="0.25">
      <c r="F92" s="29"/>
      <c r="G92" s="382" t="s">
        <v>10</v>
      </c>
      <c r="H92" s="382"/>
      <c r="I92" s="10">
        <v>6</v>
      </c>
      <c r="J92" s="156">
        <v>6</v>
      </c>
      <c r="K92" s="4"/>
      <c r="L92" s="4"/>
      <c r="M92" s="4"/>
      <c r="N92" s="48"/>
      <c r="O92" s="172"/>
      <c r="P92" s="172"/>
      <c r="Q92" s="172"/>
      <c r="R92" s="172"/>
      <c r="S92" s="172"/>
      <c r="T92" s="172"/>
      <c r="U92" s="172"/>
      <c r="V92" s="172"/>
      <c r="W92" s="172"/>
      <c r="Z92" s="5"/>
      <c r="AB92" s="31"/>
      <c r="AC92" s="11"/>
      <c r="AD92" s="11"/>
      <c r="AE92" s="11"/>
      <c r="AF92" s="11"/>
      <c r="AG92" s="11"/>
    </row>
    <row r="93" spans="6:34" ht="15.75" hidden="1" customHeight="1" x14ac:dyDescent="0.25">
      <c r="F93" s="29"/>
      <c r="G93" s="377" t="s">
        <v>53</v>
      </c>
      <c r="H93" s="378"/>
      <c r="I93" s="98">
        <v>22</v>
      </c>
      <c r="J93" s="101">
        <v>17</v>
      </c>
      <c r="K93" s="126"/>
      <c r="L93" s="9"/>
      <c r="M93" s="9"/>
      <c r="N93" s="105"/>
      <c r="O93" s="176"/>
      <c r="P93" s="176"/>
      <c r="Q93" s="176"/>
      <c r="R93" s="176"/>
      <c r="S93" s="176"/>
      <c r="T93" s="176"/>
      <c r="U93" s="176"/>
      <c r="V93" s="176"/>
      <c r="W93" s="176"/>
      <c r="AB93" s="31"/>
      <c r="AC93" s="11"/>
      <c r="AD93" s="11"/>
      <c r="AE93" s="11"/>
      <c r="AF93" s="11"/>
      <c r="AG93" s="11"/>
    </row>
    <row r="94" spans="6:34" ht="13.5" hidden="1" customHeight="1" x14ac:dyDescent="0.25">
      <c r="F94" s="29"/>
      <c r="G94" s="382" t="s">
        <v>5</v>
      </c>
      <c r="H94" s="382"/>
      <c r="I94" s="10">
        <v>250</v>
      </c>
      <c r="J94" s="134">
        <v>188</v>
      </c>
      <c r="K94" s="4"/>
      <c r="L94" s="4"/>
      <c r="M94" s="4"/>
      <c r="N94" s="48"/>
      <c r="O94" s="172"/>
      <c r="P94" s="172"/>
      <c r="Q94" s="172"/>
      <c r="R94" s="172"/>
      <c r="S94" s="172"/>
      <c r="T94" s="172"/>
      <c r="U94" s="172"/>
      <c r="V94" s="172"/>
      <c r="W94" s="172"/>
      <c r="AB94" s="32"/>
      <c r="AC94" s="11"/>
      <c r="AD94" s="1"/>
      <c r="AE94" s="1"/>
      <c r="AF94" s="1"/>
      <c r="AG94" s="1"/>
    </row>
    <row r="95" spans="6:34" hidden="1" x14ac:dyDescent="0.25">
      <c r="F95" s="29"/>
      <c r="G95" s="382" t="s">
        <v>49</v>
      </c>
      <c r="H95" s="382"/>
      <c r="I95" s="10">
        <v>12</v>
      </c>
      <c r="J95" s="59">
        <v>10</v>
      </c>
      <c r="K95" s="4"/>
      <c r="L95" s="4"/>
      <c r="M95" s="4"/>
      <c r="N95" s="48"/>
      <c r="O95" s="172"/>
      <c r="P95" s="172"/>
      <c r="Q95" s="172"/>
      <c r="R95" s="172"/>
      <c r="S95" s="172"/>
      <c r="T95" s="172"/>
      <c r="U95" s="172"/>
      <c r="V95" s="172"/>
      <c r="W95" s="172"/>
      <c r="AB95" s="32"/>
      <c r="AC95" s="11"/>
      <c r="AD95" s="1"/>
      <c r="AE95" s="1"/>
      <c r="AF95" s="1"/>
      <c r="AG95" s="1"/>
    </row>
    <row r="96" spans="6:34" hidden="1" x14ac:dyDescent="0.25">
      <c r="F96" s="29"/>
      <c r="G96" s="381" t="s">
        <v>316</v>
      </c>
      <c r="H96" s="382"/>
      <c r="I96" s="10"/>
      <c r="J96" s="59">
        <v>75</v>
      </c>
      <c r="K96" s="4"/>
      <c r="L96" s="4"/>
      <c r="M96" s="4"/>
      <c r="N96" s="48"/>
      <c r="O96" s="172"/>
      <c r="P96" s="172"/>
      <c r="Q96" s="172"/>
      <c r="R96" s="172"/>
      <c r="S96" s="172"/>
      <c r="T96" s="172"/>
      <c r="U96" s="172"/>
      <c r="V96" s="172"/>
      <c r="W96" s="172"/>
      <c r="AB96" s="32"/>
      <c r="AC96" s="11"/>
      <c r="AD96" s="1"/>
      <c r="AE96" s="1"/>
      <c r="AF96" s="1"/>
      <c r="AG96" s="1"/>
    </row>
    <row r="97" spans="6:33" hidden="1" x14ac:dyDescent="0.25">
      <c r="F97" s="29"/>
      <c r="G97" s="381" t="s">
        <v>317</v>
      </c>
      <c r="H97" s="382"/>
      <c r="I97" s="10"/>
      <c r="J97" s="59">
        <v>225</v>
      </c>
      <c r="K97" s="4"/>
      <c r="L97" s="4"/>
      <c r="M97" s="4"/>
      <c r="N97" s="48"/>
      <c r="O97" s="172"/>
      <c r="P97" s="172"/>
      <c r="Q97" s="172"/>
      <c r="R97" s="172"/>
      <c r="S97" s="172"/>
      <c r="T97" s="172"/>
      <c r="U97" s="172"/>
      <c r="V97" s="172"/>
      <c r="W97" s="172"/>
      <c r="AB97" s="32"/>
      <c r="AC97" s="11"/>
      <c r="AD97" s="1"/>
      <c r="AE97" s="1"/>
      <c r="AF97" s="1"/>
      <c r="AG97" s="1"/>
    </row>
    <row r="98" spans="6:33" hidden="1" x14ac:dyDescent="0.25">
      <c r="F98" s="29"/>
      <c r="G98" s="381" t="s">
        <v>121</v>
      </c>
      <c r="H98" s="382"/>
      <c r="I98" s="10"/>
      <c r="J98" s="59">
        <v>300</v>
      </c>
      <c r="K98" s="4"/>
      <c r="L98" s="4"/>
      <c r="M98" s="4"/>
      <c r="N98" s="48"/>
      <c r="O98" s="172"/>
      <c r="P98" s="172"/>
      <c r="Q98" s="172"/>
      <c r="R98" s="172"/>
      <c r="S98" s="172"/>
      <c r="T98" s="172"/>
      <c r="U98" s="172"/>
      <c r="V98" s="172"/>
      <c r="W98" s="172"/>
      <c r="AB98" s="32"/>
      <c r="AC98" s="11"/>
      <c r="AD98" s="1"/>
      <c r="AE98" s="1"/>
      <c r="AF98" s="1"/>
      <c r="AG98" s="1"/>
    </row>
    <row r="99" spans="6:33" x14ac:dyDescent="0.25">
      <c r="F99" s="29">
        <v>71</v>
      </c>
      <c r="G99" s="334" t="s">
        <v>109</v>
      </c>
      <c r="H99" s="334"/>
      <c r="I99" s="333">
        <v>150</v>
      </c>
      <c r="J99" s="333"/>
      <c r="K99" s="9">
        <v>0.9</v>
      </c>
      <c r="L99" s="9">
        <v>0.2</v>
      </c>
      <c r="M99" s="9">
        <v>5.2</v>
      </c>
      <c r="N99" s="105">
        <v>23</v>
      </c>
      <c r="O99" s="173">
        <v>214</v>
      </c>
      <c r="P99" s="173">
        <v>38</v>
      </c>
      <c r="Q99" s="173">
        <v>32</v>
      </c>
      <c r="R99" s="173">
        <v>67.8</v>
      </c>
      <c r="S99" s="175">
        <v>1.6</v>
      </c>
      <c r="T99" s="173"/>
      <c r="U99" s="173">
        <v>0.08</v>
      </c>
      <c r="V99" s="173">
        <v>0.06</v>
      </c>
      <c r="W99" s="173">
        <v>16.399999999999999</v>
      </c>
      <c r="AD99" s="35"/>
      <c r="AE99" s="35"/>
      <c r="AF99" s="35"/>
      <c r="AG99" s="35"/>
    </row>
    <row r="100" spans="6:33" hidden="1" x14ac:dyDescent="0.25">
      <c r="F100" s="29"/>
      <c r="G100" s="350" t="s">
        <v>110</v>
      </c>
      <c r="H100" s="350"/>
      <c r="I100" s="29">
        <v>110</v>
      </c>
      <c r="J100" s="29">
        <v>100</v>
      </c>
      <c r="K100" s="4"/>
      <c r="L100" s="4"/>
      <c r="M100" s="4"/>
      <c r="N100" s="48"/>
      <c r="O100" s="172"/>
      <c r="P100" s="172"/>
      <c r="Q100" s="172"/>
      <c r="R100" s="172"/>
      <c r="S100" s="172"/>
      <c r="T100" s="172"/>
      <c r="U100" s="172"/>
      <c r="V100" s="172"/>
      <c r="W100" s="172"/>
    </row>
    <row r="101" spans="6:33" hidden="1" x14ac:dyDescent="0.25">
      <c r="F101" s="29"/>
      <c r="G101" s="350" t="s">
        <v>111</v>
      </c>
      <c r="H101" s="350"/>
      <c r="I101" s="29">
        <v>53</v>
      </c>
      <c r="J101" s="114">
        <v>50</v>
      </c>
      <c r="K101" s="4"/>
      <c r="L101" s="4"/>
      <c r="M101" s="4"/>
      <c r="N101" s="48"/>
      <c r="O101" s="172"/>
      <c r="P101" s="172"/>
      <c r="Q101" s="172"/>
      <c r="R101" s="172"/>
      <c r="S101" s="172"/>
      <c r="T101" s="172"/>
      <c r="U101" s="172"/>
      <c r="V101" s="172"/>
      <c r="W101" s="172"/>
    </row>
    <row r="102" spans="6:33" ht="15.75" customHeight="1" x14ac:dyDescent="0.25">
      <c r="F102" s="29"/>
      <c r="G102" s="334" t="s">
        <v>38</v>
      </c>
      <c r="H102" s="334"/>
      <c r="I102" s="346">
        <v>50</v>
      </c>
      <c r="J102" s="348"/>
      <c r="K102" s="9">
        <v>3.8</v>
      </c>
      <c r="L102" s="9">
        <v>0.8</v>
      </c>
      <c r="M102" s="9">
        <v>23.9</v>
      </c>
      <c r="N102" s="105">
        <v>117</v>
      </c>
      <c r="O102" s="173">
        <v>43</v>
      </c>
      <c r="P102" s="173">
        <v>6</v>
      </c>
      <c r="Q102" s="173">
        <v>10</v>
      </c>
      <c r="R102" s="173">
        <v>57</v>
      </c>
      <c r="S102" s="173">
        <v>1.8</v>
      </c>
      <c r="T102" s="173"/>
      <c r="U102" s="173">
        <v>0.13</v>
      </c>
      <c r="V102" s="173">
        <v>0.14000000000000001</v>
      </c>
      <c r="W102" s="176"/>
      <c r="AC102" s="11"/>
      <c r="AD102" s="15"/>
      <c r="AE102" s="15"/>
      <c r="AF102" s="15"/>
      <c r="AG102" s="15"/>
    </row>
    <row r="103" spans="6:33" ht="33" customHeight="1" x14ac:dyDescent="0.3">
      <c r="F103" s="29"/>
      <c r="G103" s="395" t="s">
        <v>17</v>
      </c>
      <c r="H103" s="395"/>
      <c r="I103" s="333">
        <v>75</v>
      </c>
      <c r="J103" s="333"/>
      <c r="K103" s="9">
        <v>5.4</v>
      </c>
      <c r="L103" s="9">
        <v>0.84</v>
      </c>
      <c r="M103" s="9">
        <v>34.700000000000003</v>
      </c>
      <c r="N103" s="105">
        <v>177.7</v>
      </c>
      <c r="O103" s="173">
        <v>67.34</v>
      </c>
      <c r="P103" s="173">
        <v>34.700000000000003</v>
      </c>
      <c r="Q103" s="173">
        <v>15</v>
      </c>
      <c r="R103" s="173">
        <v>83.7</v>
      </c>
      <c r="S103" s="173">
        <v>2.1</v>
      </c>
      <c r="T103" s="173"/>
      <c r="U103" s="173">
        <v>0.2</v>
      </c>
      <c r="V103" s="173">
        <v>0.22</v>
      </c>
      <c r="W103" s="176"/>
      <c r="AB103" s="45"/>
    </row>
    <row r="104" spans="6:33" x14ac:dyDescent="0.25">
      <c r="F104" s="29">
        <v>268</v>
      </c>
      <c r="G104" s="394" t="s">
        <v>112</v>
      </c>
      <c r="H104" s="394"/>
      <c r="I104" s="337">
        <v>200</v>
      </c>
      <c r="J104" s="337"/>
      <c r="K104" s="3"/>
      <c r="L104" s="3"/>
      <c r="M104" s="3">
        <v>12</v>
      </c>
      <c r="N104" s="43">
        <v>48.6</v>
      </c>
      <c r="O104" s="173">
        <v>8.6</v>
      </c>
      <c r="P104" s="173">
        <v>11.1</v>
      </c>
      <c r="Q104" s="173">
        <v>1.4</v>
      </c>
      <c r="R104" s="173">
        <v>2.8</v>
      </c>
      <c r="S104" s="173">
        <v>0.28000000000000003</v>
      </c>
      <c r="T104" s="173"/>
      <c r="U104" s="173"/>
      <c r="V104" s="173"/>
      <c r="W104" s="173">
        <v>0.03</v>
      </c>
      <c r="AB104" s="32"/>
      <c r="AC104" s="11"/>
      <c r="AD104" s="11"/>
      <c r="AE104" s="11"/>
      <c r="AF104" s="11"/>
      <c r="AG104" s="11"/>
    </row>
    <row r="105" spans="6:33" hidden="1" x14ac:dyDescent="0.25">
      <c r="F105" s="39"/>
      <c r="G105" s="392" t="s">
        <v>11</v>
      </c>
      <c r="H105" s="392"/>
      <c r="I105" s="10">
        <v>0.2</v>
      </c>
      <c r="J105" s="10">
        <v>0.2</v>
      </c>
      <c r="K105" s="3"/>
      <c r="L105" s="3"/>
      <c r="M105" s="3"/>
      <c r="N105" s="43"/>
      <c r="O105" s="176"/>
      <c r="P105" s="176"/>
      <c r="Q105" s="176"/>
      <c r="R105" s="176"/>
      <c r="S105" s="176"/>
      <c r="T105" s="176"/>
      <c r="U105" s="176"/>
      <c r="V105" s="176"/>
      <c r="W105" s="176"/>
      <c r="AB105" s="32"/>
      <c r="AC105" s="11"/>
      <c r="AD105" s="11"/>
      <c r="AE105" s="11"/>
      <c r="AF105" s="11"/>
      <c r="AG105" s="11"/>
    </row>
    <row r="106" spans="6:33" hidden="1" x14ac:dyDescent="0.25">
      <c r="F106" s="39"/>
      <c r="G106" s="392" t="s">
        <v>41</v>
      </c>
      <c r="H106" s="392"/>
      <c r="I106" s="10">
        <v>154</v>
      </c>
      <c r="J106" s="10">
        <v>154</v>
      </c>
      <c r="K106" s="3"/>
      <c r="L106" s="3"/>
      <c r="M106" s="3"/>
      <c r="N106" s="43"/>
      <c r="O106" s="176"/>
      <c r="P106" s="176"/>
      <c r="Q106" s="176"/>
      <c r="R106" s="176"/>
      <c r="S106" s="176"/>
      <c r="T106" s="176"/>
      <c r="U106" s="176"/>
      <c r="V106" s="176"/>
      <c r="W106" s="176"/>
      <c r="AB106" s="32"/>
      <c r="AC106" s="11"/>
      <c r="AD106" s="11"/>
      <c r="AE106" s="11"/>
      <c r="AF106" s="11"/>
      <c r="AG106" s="11"/>
    </row>
    <row r="107" spans="6:33" hidden="1" x14ac:dyDescent="0.25">
      <c r="F107" s="39"/>
      <c r="G107" s="392" t="s">
        <v>69</v>
      </c>
      <c r="H107" s="392"/>
      <c r="I107" s="10">
        <v>15</v>
      </c>
      <c r="J107" s="10">
        <v>15</v>
      </c>
      <c r="K107" s="3"/>
      <c r="L107" s="3"/>
      <c r="M107" s="3"/>
      <c r="N107" s="43"/>
      <c r="O107" s="176"/>
      <c r="P107" s="176"/>
      <c r="Q107" s="176"/>
      <c r="R107" s="176"/>
      <c r="S107" s="176"/>
      <c r="T107" s="176"/>
      <c r="U107" s="176"/>
      <c r="V107" s="176"/>
      <c r="W107" s="176"/>
      <c r="AB107" s="32"/>
      <c r="AC107" s="11"/>
      <c r="AD107" s="11"/>
      <c r="AE107" s="11"/>
      <c r="AF107" s="11"/>
      <c r="AG107" s="11"/>
    </row>
    <row r="108" spans="6:33" x14ac:dyDescent="0.25">
      <c r="F108" s="4"/>
      <c r="G108" s="384" t="s">
        <v>42</v>
      </c>
      <c r="H108" s="384"/>
      <c r="I108" s="341">
        <f>I89+I93+I99+I102+I103+I104</f>
        <v>797</v>
      </c>
      <c r="J108" s="342"/>
      <c r="K108" s="3">
        <f>SUM(K89:K107)</f>
        <v>37.499999999999993</v>
      </c>
      <c r="L108" s="3">
        <f>SUM(L89:L107)</f>
        <v>32.64</v>
      </c>
      <c r="M108" s="3">
        <f>SUM(M89:M107)</f>
        <v>102.08</v>
      </c>
      <c r="N108" s="43">
        <f>SUM(N89:N107)</f>
        <v>767.30000000000007</v>
      </c>
      <c r="O108" s="176">
        <f>SUM(O89:O107)</f>
        <v>1754.9399999999998</v>
      </c>
      <c r="P108" s="176">
        <f t="shared" ref="P108:W108" si="3">SUM(P89:P107)</f>
        <v>142</v>
      </c>
      <c r="Q108" s="176">
        <f t="shared" si="3"/>
        <v>130.4</v>
      </c>
      <c r="R108" s="176">
        <f t="shared" si="3"/>
        <v>562.29999999999995</v>
      </c>
      <c r="S108" s="176">
        <f t="shared" si="3"/>
        <v>12.379999999999999</v>
      </c>
      <c r="T108" s="176">
        <f t="shared" si="3"/>
        <v>0</v>
      </c>
      <c r="U108" s="176">
        <f t="shared" si="3"/>
        <v>0.6100000000000001</v>
      </c>
      <c r="V108" s="176">
        <f t="shared" si="3"/>
        <v>0.71</v>
      </c>
      <c r="W108" s="176">
        <f t="shared" si="3"/>
        <v>27.93</v>
      </c>
      <c r="AD108" s="35"/>
      <c r="AE108" s="35"/>
      <c r="AF108" s="35"/>
      <c r="AG108" s="35"/>
    </row>
    <row r="109" spans="6:33" x14ac:dyDescent="0.25">
      <c r="F109" s="48"/>
      <c r="G109" s="26"/>
      <c r="H109" s="26"/>
      <c r="I109" s="27"/>
      <c r="J109" s="27"/>
      <c r="K109" s="27"/>
      <c r="L109" s="27"/>
      <c r="M109" s="27"/>
      <c r="N109" s="168">
        <f>N108/N118</f>
        <v>0.2235833360044058</v>
      </c>
      <c r="O109" s="219"/>
      <c r="P109" s="219"/>
      <c r="Q109" s="219"/>
      <c r="R109" s="219"/>
      <c r="S109" s="219"/>
      <c r="T109" s="219"/>
      <c r="U109" s="219"/>
      <c r="V109" s="219"/>
      <c r="W109" s="219"/>
      <c r="AD109" s="35"/>
      <c r="AE109" s="35"/>
      <c r="AF109" s="35"/>
      <c r="AG109" s="35"/>
    </row>
    <row r="110" spans="6:33" x14ac:dyDescent="0.25">
      <c r="F110" s="48"/>
      <c r="G110" s="41" t="s">
        <v>70</v>
      </c>
      <c r="H110" s="42"/>
      <c r="I110" s="3"/>
      <c r="J110" s="3">
        <v>7</v>
      </c>
      <c r="K110" s="27"/>
      <c r="L110" s="27"/>
      <c r="M110" s="27"/>
      <c r="N110" s="168"/>
      <c r="O110" s="219"/>
      <c r="P110" s="219"/>
      <c r="Q110" s="219"/>
      <c r="R110" s="219"/>
      <c r="S110" s="219"/>
      <c r="T110" s="219"/>
      <c r="U110" s="219"/>
      <c r="V110" s="219"/>
      <c r="W110" s="219"/>
      <c r="AD110" s="35"/>
      <c r="AE110" s="35"/>
      <c r="AF110" s="35"/>
      <c r="AG110" s="35"/>
    </row>
    <row r="111" spans="6:33" ht="18.75" x14ac:dyDescent="0.3">
      <c r="F111" s="333" t="s">
        <v>71</v>
      </c>
      <c r="G111" s="333"/>
      <c r="H111" s="333"/>
      <c r="I111" s="333"/>
      <c r="J111" s="333"/>
      <c r="K111" s="333"/>
      <c r="L111" s="333"/>
      <c r="M111" s="333"/>
      <c r="N111" s="346"/>
      <c r="O111" s="176"/>
      <c r="P111" s="176"/>
      <c r="Q111" s="176"/>
      <c r="R111" s="176"/>
      <c r="S111" s="176"/>
      <c r="T111" s="176"/>
      <c r="U111" s="176"/>
      <c r="V111" s="176"/>
      <c r="W111" s="176"/>
      <c r="AB111" s="45"/>
    </row>
    <row r="112" spans="6:33" x14ac:dyDescent="0.25">
      <c r="F112" s="29">
        <v>245</v>
      </c>
      <c r="G112" s="388" t="s">
        <v>219</v>
      </c>
      <c r="H112" s="388"/>
      <c r="I112" s="337">
        <v>200</v>
      </c>
      <c r="J112" s="337"/>
      <c r="K112" s="3">
        <v>5.6</v>
      </c>
      <c r="L112" s="3">
        <v>5</v>
      </c>
      <c r="M112" s="3">
        <v>8</v>
      </c>
      <c r="N112" s="43">
        <v>100</v>
      </c>
      <c r="O112" s="101">
        <v>292</v>
      </c>
      <c r="P112" s="130">
        <v>248</v>
      </c>
      <c r="Q112" s="130">
        <v>28</v>
      </c>
      <c r="R112" s="130">
        <v>184</v>
      </c>
      <c r="S112" s="130">
        <v>0.2</v>
      </c>
      <c r="T112" s="130">
        <v>40</v>
      </c>
      <c r="U112" s="130">
        <v>0.04</v>
      </c>
      <c r="V112" s="130">
        <v>0.2</v>
      </c>
      <c r="W112" s="130">
        <v>0.6</v>
      </c>
      <c r="AB112" s="32"/>
      <c r="AC112" s="11"/>
      <c r="AD112" s="34"/>
      <c r="AE112" s="34"/>
      <c r="AF112" s="34"/>
      <c r="AG112" s="34"/>
    </row>
    <row r="113" spans="6:33" hidden="1" x14ac:dyDescent="0.25">
      <c r="F113" s="4"/>
      <c r="G113" s="389" t="s">
        <v>219</v>
      </c>
      <c r="H113" s="390"/>
      <c r="I113" s="8">
        <v>210</v>
      </c>
      <c r="J113" s="8">
        <v>200</v>
      </c>
      <c r="K113" s="3"/>
      <c r="L113" s="3"/>
      <c r="M113" s="3"/>
      <c r="N113" s="43"/>
      <c r="O113" s="176"/>
      <c r="P113" s="176"/>
      <c r="Q113" s="176"/>
      <c r="R113" s="176"/>
      <c r="S113" s="176"/>
      <c r="T113" s="176"/>
      <c r="U113" s="176"/>
      <c r="V113" s="176"/>
      <c r="W113" s="176"/>
    </row>
    <row r="114" spans="6:33" x14ac:dyDescent="0.25">
      <c r="F114" s="9">
        <v>332</v>
      </c>
      <c r="G114" s="472" t="s">
        <v>286</v>
      </c>
      <c r="H114" s="473"/>
      <c r="I114" s="107">
        <v>35</v>
      </c>
      <c r="J114" s="126">
        <v>33</v>
      </c>
      <c r="K114" s="9">
        <v>3.86</v>
      </c>
      <c r="L114" s="9">
        <v>7.52</v>
      </c>
      <c r="M114" s="9">
        <v>7.0000000000000007E-2</v>
      </c>
      <c r="N114" s="105">
        <v>83.16</v>
      </c>
      <c r="O114" s="173">
        <v>52</v>
      </c>
      <c r="P114" s="173">
        <v>12.5</v>
      </c>
      <c r="Q114" s="173">
        <v>10.5</v>
      </c>
      <c r="R114" s="173">
        <v>52.2</v>
      </c>
      <c r="S114" s="173"/>
      <c r="T114" s="173">
        <v>17.7</v>
      </c>
      <c r="U114" s="173">
        <v>0.05</v>
      </c>
      <c r="V114" s="173">
        <v>0.04</v>
      </c>
      <c r="W114" s="176"/>
    </row>
    <row r="115" spans="6:33" ht="23.25" customHeight="1" x14ac:dyDescent="0.25">
      <c r="F115" s="4"/>
      <c r="G115" s="334" t="s">
        <v>38</v>
      </c>
      <c r="H115" s="334"/>
      <c r="I115" s="346">
        <v>25</v>
      </c>
      <c r="J115" s="348"/>
      <c r="K115" s="9">
        <v>1.9</v>
      </c>
      <c r="L115" s="9">
        <v>0.4</v>
      </c>
      <c r="M115" s="9">
        <v>11.9</v>
      </c>
      <c r="N115" s="105">
        <v>58.7</v>
      </c>
      <c r="O115" s="173">
        <v>21</v>
      </c>
      <c r="P115" s="173">
        <v>3</v>
      </c>
      <c r="Q115" s="173">
        <v>5</v>
      </c>
      <c r="R115" s="173">
        <v>28.5</v>
      </c>
      <c r="S115" s="173">
        <v>0.9</v>
      </c>
      <c r="T115" s="173"/>
      <c r="U115" s="173">
        <v>0.06</v>
      </c>
      <c r="V115" s="173">
        <v>7.0000000000000007E-2</v>
      </c>
      <c r="W115" s="176"/>
    </row>
    <row r="116" spans="6:33" x14ac:dyDescent="0.25">
      <c r="F116" s="4"/>
      <c r="G116" s="384" t="s">
        <v>42</v>
      </c>
      <c r="H116" s="384"/>
      <c r="I116" s="341">
        <f>I112+I114+I115</f>
        <v>260</v>
      </c>
      <c r="J116" s="342"/>
      <c r="K116" s="3">
        <f>SUM(K112:K115)</f>
        <v>11.36</v>
      </c>
      <c r="L116" s="3">
        <f>SUM(L112:L115)</f>
        <v>12.92</v>
      </c>
      <c r="M116" s="3">
        <f>SUM(M112:M115)</f>
        <v>19.97</v>
      </c>
      <c r="N116" s="43">
        <f>SUM(N112:N115)</f>
        <v>241.86</v>
      </c>
      <c r="O116" s="176">
        <f>SUM(O112:O115)</f>
        <v>365</v>
      </c>
      <c r="P116" s="176">
        <f t="shared" ref="P116:W116" si="4">SUM(P112:P115)</f>
        <v>263.5</v>
      </c>
      <c r="Q116" s="176">
        <f t="shared" si="4"/>
        <v>43.5</v>
      </c>
      <c r="R116" s="176">
        <f t="shared" si="4"/>
        <v>264.7</v>
      </c>
      <c r="S116" s="176">
        <f t="shared" si="4"/>
        <v>1.1000000000000001</v>
      </c>
      <c r="T116" s="176">
        <f t="shared" si="4"/>
        <v>57.7</v>
      </c>
      <c r="U116" s="176">
        <f t="shared" si="4"/>
        <v>0.15</v>
      </c>
      <c r="V116" s="176">
        <f t="shared" si="4"/>
        <v>0.31000000000000005</v>
      </c>
      <c r="W116" s="176">
        <f t="shared" si="4"/>
        <v>0.6</v>
      </c>
      <c r="AB116" s="34"/>
      <c r="AC116" s="34"/>
      <c r="AD116" s="34"/>
      <c r="AE116" s="34"/>
    </row>
    <row r="117" spans="6:33" x14ac:dyDescent="0.25">
      <c r="F117" s="4"/>
      <c r="G117" s="385"/>
      <c r="H117" s="385"/>
      <c r="I117" s="3"/>
      <c r="J117" s="3"/>
      <c r="K117" s="3"/>
      <c r="L117" s="3"/>
      <c r="M117" s="3"/>
      <c r="N117" s="192">
        <f>N116/N118</f>
        <v>7.0475518892252814E-2</v>
      </c>
      <c r="O117" s="219"/>
      <c r="P117" s="219"/>
      <c r="Q117" s="219"/>
      <c r="R117" s="219"/>
      <c r="S117" s="219"/>
      <c r="T117" s="219"/>
      <c r="U117" s="219"/>
      <c r="V117" s="219"/>
      <c r="W117" s="219"/>
    </row>
    <row r="118" spans="6:33" ht="18.75" x14ac:dyDescent="0.3">
      <c r="F118" s="4"/>
      <c r="G118" s="386" t="s">
        <v>73</v>
      </c>
      <c r="H118" s="386"/>
      <c r="I118" s="341">
        <f>I34+I40+I79+I86+I108+I116</f>
        <v>3177</v>
      </c>
      <c r="J118" s="342"/>
      <c r="K118" s="46">
        <f>K34+K40+K79+K86+K108+K116</f>
        <v>126.89999999999999</v>
      </c>
      <c r="L118" s="46">
        <f>L34+L40+L79+L86+L108+L116</f>
        <v>117.36999999999999</v>
      </c>
      <c r="M118" s="46">
        <f>M34+M40+M79+M86+M108+M116</f>
        <v>468.33999999999992</v>
      </c>
      <c r="N118" s="210">
        <f>N34+N40+N79+N86+N108+N116</f>
        <v>3431.8300000000004</v>
      </c>
      <c r="O118" s="210">
        <f t="shared" ref="O118:W118" si="5">O34+O40+O79+O86+O108+O116</f>
        <v>4025.21</v>
      </c>
      <c r="P118" s="210">
        <f t="shared" si="5"/>
        <v>1349.07</v>
      </c>
      <c r="Q118" s="210">
        <f t="shared" si="5"/>
        <v>535.80000000000007</v>
      </c>
      <c r="R118" s="210">
        <f t="shared" si="5"/>
        <v>2024.9</v>
      </c>
      <c r="S118" s="210">
        <f t="shared" si="5"/>
        <v>34.380000000000003</v>
      </c>
      <c r="T118" s="210">
        <f t="shared" si="5"/>
        <v>436.09999999999997</v>
      </c>
      <c r="U118" s="210">
        <f t="shared" si="5"/>
        <v>2.3560000000000003</v>
      </c>
      <c r="V118" s="239">
        <f t="shared" si="5"/>
        <v>2.99</v>
      </c>
      <c r="W118" s="210">
        <f t="shared" si="5"/>
        <v>184.94</v>
      </c>
      <c r="AD118" s="64"/>
      <c r="AE118" s="64"/>
      <c r="AF118" s="64"/>
      <c r="AG118" s="64"/>
    </row>
    <row r="119" spans="6:33" ht="18.75" hidden="1" x14ac:dyDescent="0.3">
      <c r="G119" s="139" t="s">
        <v>303</v>
      </c>
      <c r="H119" s="139"/>
      <c r="I119" s="15"/>
      <c r="J119" s="11"/>
    </row>
    <row r="120" spans="6:33" ht="18.75" hidden="1" x14ac:dyDescent="0.3">
      <c r="G120" s="139" t="s">
        <v>304</v>
      </c>
      <c r="H120" s="139"/>
      <c r="I120" s="15"/>
      <c r="J120" s="11"/>
      <c r="K120" s="64">
        <f>K118*4</f>
        <v>507.59999999999997</v>
      </c>
      <c r="L120" s="64">
        <f>L118*9</f>
        <v>1056.33</v>
      </c>
      <c r="M120" s="64">
        <f>M118*4</f>
        <v>1873.3599999999997</v>
      </c>
      <c r="O120" s="160"/>
      <c r="P120" s="160"/>
      <c r="Q120" s="160"/>
      <c r="R120" s="160"/>
      <c r="S120" s="160"/>
      <c r="T120" s="160"/>
      <c r="U120" s="160"/>
      <c r="V120" s="160"/>
    </row>
    <row r="121" spans="6:33" ht="18.75" hidden="1" x14ac:dyDescent="0.3">
      <c r="G121" s="139" t="s">
        <v>305</v>
      </c>
      <c r="H121" s="139"/>
      <c r="I121" s="15"/>
      <c r="J121" s="11"/>
      <c r="K121" s="149">
        <f>K120/N118</f>
        <v>0.14790942441787616</v>
      </c>
      <c r="L121" s="149">
        <f>L120/N118</f>
        <v>0.30780370822564052</v>
      </c>
      <c r="M121" s="149">
        <f>M120/N118</f>
        <v>0.54587785525506782</v>
      </c>
      <c r="O121" s="73">
        <v>1200</v>
      </c>
      <c r="P121" s="73">
        <v>1200</v>
      </c>
      <c r="Q121" s="73">
        <v>300</v>
      </c>
      <c r="R121" s="73">
        <v>1200</v>
      </c>
      <c r="S121" s="81">
        <v>18</v>
      </c>
      <c r="T121" s="197">
        <v>900</v>
      </c>
      <c r="U121" s="197">
        <v>1.4</v>
      </c>
      <c r="V121" s="197">
        <v>1.6</v>
      </c>
      <c r="W121" s="197">
        <v>70</v>
      </c>
    </row>
    <row r="122" spans="6:33" ht="18.75" hidden="1" x14ac:dyDescent="0.3">
      <c r="G122" s="139" t="s">
        <v>306</v>
      </c>
      <c r="H122" s="139"/>
      <c r="I122" s="15"/>
      <c r="J122" s="11"/>
    </row>
  </sheetData>
  <sheetProtection selectLockedCells="1" selectUnlockedCells="1"/>
  <mergeCells count="165">
    <mergeCell ref="F1:N3"/>
    <mergeCell ref="F4:N4"/>
    <mergeCell ref="F6:N6"/>
    <mergeCell ref="F14:F16"/>
    <mergeCell ref="G14:H16"/>
    <mergeCell ref="I14:J14"/>
    <mergeCell ref="K14:M15"/>
    <mergeCell ref="N14:N16"/>
    <mergeCell ref="I15:I16"/>
    <mergeCell ref="J15:J16"/>
    <mergeCell ref="AB16:AC16"/>
    <mergeCell ref="AD16:AE16"/>
    <mergeCell ref="F17:N17"/>
    <mergeCell ref="AB17:AC17"/>
    <mergeCell ref="AD17:AE17"/>
    <mergeCell ref="G18:H18"/>
    <mergeCell ref="I18:J18"/>
    <mergeCell ref="G19:H19"/>
    <mergeCell ref="Y18:Z18"/>
    <mergeCell ref="AA18:AB18"/>
    <mergeCell ref="Y19:Z19"/>
    <mergeCell ref="G20:H20"/>
    <mergeCell ref="G21:H21"/>
    <mergeCell ref="G22:H22"/>
    <mergeCell ref="Y20:Z20"/>
    <mergeCell ref="Y21:Z21"/>
    <mergeCell ref="Y22:Z22"/>
    <mergeCell ref="G23:H23"/>
    <mergeCell ref="G25:H25"/>
    <mergeCell ref="Y23:Z23"/>
    <mergeCell ref="Y25:Z25"/>
    <mergeCell ref="G26:H26"/>
    <mergeCell ref="G27:H27"/>
    <mergeCell ref="I27:J27"/>
    <mergeCell ref="G24:H24"/>
    <mergeCell ref="G28:H28"/>
    <mergeCell ref="I28:J28"/>
    <mergeCell ref="G29:H29"/>
    <mergeCell ref="I29:J29"/>
    <mergeCell ref="G30:H30"/>
    <mergeCell ref="G31:H31"/>
    <mergeCell ref="G32:H32"/>
    <mergeCell ref="G33:H33"/>
    <mergeCell ref="G34:H34"/>
    <mergeCell ref="F36:N36"/>
    <mergeCell ref="G37:H37"/>
    <mergeCell ref="I37:J37"/>
    <mergeCell ref="I34:J34"/>
    <mergeCell ref="G39:H39"/>
    <mergeCell ref="G40:H40"/>
    <mergeCell ref="F42:N42"/>
    <mergeCell ref="G43:H43"/>
    <mergeCell ref="I43:J43"/>
    <mergeCell ref="G38:H38"/>
    <mergeCell ref="I38:J38"/>
    <mergeCell ref="I39:J39"/>
    <mergeCell ref="I40:J40"/>
    <mergeCell ref="G44:H44"/>
    <mergeCell ref="G45:H45"/>
    <mergeCell ref="G46:H46"/>
    <mergeCell ref="G47:H47"/>
    <mergeCell ref="I47:J47"/>
    <mergeCell ref="G69:H69"/>
    <mergeCell ref="G48:H48"/>
    <mergeCell ref="G49:H49"/>
    <mergeCell ref="G50:H50"/>
    <mergeCell ref="G51:H51"/>
    <mergeCell ref="I54:J54"/>
    <mergeCell ref="G67:H67"/>
    <mergeCell ref="I67:J67"/>
    <mergeCell ref="G75:H75"/>
    <mergeCell ref="G73:H73"/>
    <mergeCell ref="I73:J73"/>
    <mergeCell ref="G55:H55"/>
    <mergeCell ref="G56:H56"/>
    <mergeCell ref="G57:H57"/>
    <mergeCell ref="G58:H58"/>
    <mergeCell ref="G52:H52"/>
    <mergeCell ref="G98:H98"/>
    <mergeCell ref="G53:H53"/>
    <mergeCell ref="G54:H54"/>
    <mergeCell ref="AD68:AE68"/>
    <mergeCell ref="G71:H71"/>
    <mergeCell ref="AB71:AC71"/>
    <mergeCell ref="G70:H70"/>
    <mergeCell ref="AB54:AC54"/>
    <mergeCell ref="AD54:AE54"/>
    <mergeCell ref="G63:H63"/>
    <mergeCell ref="AB63:AC63"/>
    <mergeCell ref="G66:H66"/>
    <mergeCell ref="AB66:AC66"/>
    <mergeCell ref="I79:J79"/>
    <mergeCell ref="G78:H78"/>
    <mergeCell ref="G79:H79"/>
    <mergeCell ref="AB67:AC67"/>
    <mergeCell ref="G68:H68"/>
    <mergeCell ref="AB68:AC68"/>
    <mergeCell ref="I86:J86"/>
    <mergeCell ref="G86:H86"/>
    <mergeCell ref="G74:H74"/>
    <mergeCell ref="I74:J74"/>
    <mergeCell ref="G72:H72"/>
    <mergeCell ref="I72:J72"/>
    <mergeCell ref="G76:H76"/>
    <mergeCell ref="G77:H77"/>
    <mergeCell ref="G91:H91"/>
    <mergeCell ref="G92:H92"/>
    <mergeCell ref="G97:H97"/>
    <mergeCell ref="F81:N81"/>
    <mergeCell ref="G82:H82"/>
    <mergeCell ref="I82:J82"/>
    <mergeCell ref="G84:H84"/>
    <mergeCell ref="I84:J84"/>
    <mergeCell ref="G95:H95"/>
    <mergeCell ref="G83:H83"/>
    <mergeCell ref="I99:J99"/>
    <mergeCell ref="I103:J103"/>
    <mergeCell ref="G104:H104"/>
    <mergeCell ref="I104:J104"/>
    <mergeCell ref="G103:H103"/>
    <mergeCell ref="F88:N88"/>
    <mergeCell ref="G89:H89"/>
    <mergeCell ref="I89:J89"/>
    <mergeCell ref="G90:H90"/>
    <mergeCell ref="G93:H93"/>
    <mergeCell ref="G118:H118"/>
    <mergeCell ref="G108:H108"/>
    <mergeCell ref="F111:N111"/>
    <mergeCell ref="G112:H112"/>
    <mergeCell ref="I112:J112"/>
    <mergeCell ref="I118:J118"/>
    <mergeCell ref="I116:J116"/>
    <mergeCell ref="I108:J108"/>
    <mergeCell ref="G114:H114"/>
    <mergeCell ref="G115:H115"/>
    <mergeCell ref="G94:H94"/>
    <mergeCell ref="G106:H106"/>
    <mergeCell ref="G107:H107"/>
    <mergeCell ref="I115:J115"/>
    <mergeCell ref="G117:H117"/>
    <mergeCell ref="G116:H116"/>
    <mergeCell ref="G101:H101"/>
    <mergeCell ref="I102:J102"/>
    <mergeCell ref="G102:H102"/>
    <mergeCell ref="G99:H99"/>
    <mergeCell ref="G61:H61"/>
    <mergeCell ref="G62:H62"/>
    <mergeCell ref="I61:J61"/>
    <mergeCell ref="I63:J63"/>
    <mergeCell ref="G113:H113"/>
    <mergeCell ref="G64:H64"/>
    <mergeCell ref="G65:H65"/>
    <mergeCell ref="G100:H100"/>
    <mergeCell ref="G96:H96"/>
    <mergeCell ref="G85:H85"/>
    <mergeCell ref="O14:W15"/>
    <mergeCell ref="Y26:Z26"/>
    <mergeCell ref="Y27:Z27"/>
    <mergeCell ref="Y28:Z28"/>
    <mergeCell ref="G105:H105"/>
    <mergeCell ref="I58:J58"/>
    <mergeCell ref="I65:J65"/>
    <mergeCell ref="I66:J66"/>
    <mergeCell ref="G59:H59"/>
    <mergeCell ref="G60:H60"/>
  </mergeCells>
  <pageMargins left="0.7" right="0.7" top="0.75" bottom="0.75" header="0.51180555555555551" footer="0.51180555555555551"/>
  <pageSetup paperSize="9" scale="97" firstPageNumber="0" orientation="landscape" verticalDpi="300" r:id="rId1"/>
  <headerFooter alignWithMargins="0"/>
  <colBreaks count="2" manualBreakCount="2">
    <brk id="23" max="115" man="1"/>
    <brk id="2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view="pageBreakPreview" topLeftCell="A41" zoomScaleNormal="180" zoomScaleSheetLayoutView="100" workbookViewId="0">
      <selection activeCell="K80" sqref="K80"/>
    </sheetView>
  </sheetViews>
  <sheetFormatPr defaultRowHeight="15" x14ac:dyDescent="0.25"/>
  <cols>
    <col min="1" max="1" width="0.140625" customWidth="1"/>
    <col min="2" max="5" width="0" hidden="1" customWidth="1"/>
    <col min="6" max="6" width="7.140625" customWidth="1"/>
    <col min="8" max="8" width="15.7109375" customWidth="1"/>
    <col min="9" max="10" width="8.42578125" customWidth="1"/>
    <col min="11" max="11" width="7.42578125" customWidth="1"/>
    <col min="12" max="12" width="7" customWidth="1"/>
    <col min="13" max="13" width="7.140625" customWidth="1"/>
    <col min="14" max="14" width="10.140625" customWidth="1"/>
    <col min="15" max="15" width="6.5703125" customWidth="1"/>
    <col min="16" max="16" width="6.42578125" customWidth="1"/>
    <col min="17" max="17" width="6" customWidth="1"/>
    <col min="18" max="18" width="5.28515625" customWidth="1"/>
    <col min="19" max="19" width="5" style="5" customWidth="1"/>
    <col min="20" max="20" width="4.85546875" style="5" customWidth="1"/>
    <col min="21" max="21" width="5.42578125" style="5" customWidth="1"/>
    <col min="22" max="22" width="5.140625" style="5" customWidth="1"/>
    <col min="23" max="23" width="5.5703125" style="5" customWidth="1"/>
    <col min="24" max="25" width="9.140625" style="5"/>
  </cols>
  <sheetData>
    <row r="1" spans="1:27" ht="6" customHeight="1" x14ac:dyDescent="0.25">
      <c r="F1" s="320" t="s">
        <v>260</v>
      </c>
      <c r="G1" s="320"/>
      <c r="H1" s="320"/>
      <c r="I1" s="320"/>
      <c r="J1" s="320"/>
      <c r="K1" s="320"/>
      <c r="L1" s="320"/>
      <c r="M1" s="320"/>
      <c r="N1" s="320"/>
    </row>
    <row r="2" spans="1:27" x14ac:dyDescent="0.25">
      <c r="A2" s="52"/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</row>
    <row r="3" spans="1:27" ht="23.25" customHeight="1" x14ac:dyDescent="0.25">
      <c r="A3" s="52"/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</row>
    <row r="4" spans="1:27" x14ac:dyDescent="0.25">
      <c r="F4" s="322" t="s">
        <v>297</v>
      </c>
      <c r="G4" s="322"/>
      <c r="H4" s="322"/>
      <c r="I4" s="322"/>
      <c r="J4" s="322"/>
      <c r="K4" s="322"/>
      <c r="L4" s="322"/>
      <c r="M4" s="322"/>
      <c r="N4" s="322"/>
    </row>
    <row r="5" spans="1:27" x14ac:dyDescent="0.25">
      <c r="F5" s="322" t="s">
        <v>132</v>
      </c>
      <c r="G5" s="322"/>
      <c r="H5" s="322"/>
      <c r="I5" s="322"/>
      <c r="J5" s="322"/>
      <c r="K5" s="322"/>
      <c r="L5" s="322"/>
      <c r="M5" s="322"/>
      <c r="N5" s="322"/>
    </row>
    <row r="6" spans="1:27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7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7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7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7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7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7" ht="2.25" customHeight="1" x14ac:dyDescent="0.25"/>
    <row r="13" spans="1:27" ht="15" customHeight="1" x14ac:dyDescent="0.25">
      <c r="F13" s="398" t="s">
        <v>24</v>
      </c>
      <c r="G13" s="399" t="s">
        <v>25</v>
      </c>
      <c r="H13" s="399"/>
      <c r="I13" s="400" t="s">
        <v>26</v>
      </c>
      <c r="J13" s="400"/>
      <c r="K13" s="398" t="s">
        <v>12</v>
      </c>
      <c r="L13" s="398"/>
      <c r="M13" s="398"/>
      <c r="N13" s="399" t="s">
        <v>13</v>
      </c>
      <c r="O13" s="327" t="s">
        <v>336</v>
      </c>
      <c r="P13" s="328"/>
      <c r="Q13" s="328"/>
      <c r="R13" s="328"/>
      <c r="S13" s="328"/>
      <c r="T13" s="328"/>
      <c r="U13" s="328"/>
      <c r="V13" s="328"/>
      <c r="W13" s="329"/>
    </row>
    <row r="14" spans="1:27" ht="15" customHeight="1" x14ac:dyDescent="0.25">
      <c r="F14" s="398"/>
      <c r="G14" s="399"/>
      <c r="H14" s="399"/>
      <c r="I14" s="399" t="s">
        <v>27</v>
      </c>
      <c r="J14" s="399" t="s">
        <v>28</v>
      </c>
      <c r="K14" s="398"/>
      <c r="L14" s="398"/>
      <c r="M14" s="398"/>
      <c r="N14" s="399"/>
      <c r="O14" s="330"/>
      <c r="P14" s="331"/>
      <c r="Q14" s="331"/>
      <c r="R14" s="331"/>
      <c r="S14" s="331"/>
      <c r="T14" s="331"/>
      <c r="U14" s="331"/>
      <c r="V14" s="331"/>
      <c r="W14" s="332"/>
    </row>
    <row r="15" spans="1:27" x14ac:dyDescent="0.25">
      <c r="F15" s="398"/>
      <c r="G15" s="399"/>
      <c r="H15" s="399"/>
      <c r="I15" s="399"/>
      <c r="J15" s="399"/>
      <c r="K15" s="10" t="s">
        <v>14</v>
      </c>
      <c r="L15" s="10" t="s">
        <v>15</v>
      </c>
      <c r="M15" s="10" t="s">
        <v>16</v>
      </c>
      <c r="N15" s="399"/>
      <c r="O15" s="165" t="s">
        <v>331</v>
      </c>
      <c r="P15" s="130" t="s">
        <v>332</v>
      </c>
      <c r="Q15" s="166" t="s">
        <v>333</v>
      </c>
      <c r="R15" s="130" t="s">
        <v>334</v>
      </c>
      <c r="S15" s="166" t="s">
        <v>335</v>
      </c>
      <c r="T15" s="130" t="s">
        <v>337</v>
      </c>
      <c r="U15" s="130" t="s">
        <v>339</v>
      </c>
      <c r="V15" s="166" t="s">
        <v>340</v>
      </c>
      <c r="W15" s="130" t="s">
        <v>338</v>
      </c>
      <c r="X15" s="15"/>
      <c r="Y15" s="15"/>
      <c r="Z15" s="15"/>
      <c r="AA15" s="5"/>
    </row>
    <row r="16" spans="1:27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333"/>
      <c r="R16" s="5"/>
      <c r="S16" s="436"/>
      <c r="T16" s="436"/>
      <c r="U16" s="322"/>
      <c r="V16" s="322"/>
      <c r="W16" s="15"/>
      <c r="X16" s="15"/>
      <c r="Y16" s="15"/>
      <c r="Z16" s="15"/>
      <c r="AA16" s="5"/>
    </row>
    <row r="17" spans="6:27" ht="18" customHeight="1" x14ac:dyDescent="0.25">
      <c r="F17" s="29">
        <v>124</v>
      </c>
      <c r="G17" s="334" t="s">
        <v>76</v>
      </c>
      <c r="H17" s="334"/>
      <c r="I17" s="346">
        <v>180</v>
      </c>
      <c r="J17" s="348"/>
      <c r="K17" s="9">
        <v>18.45</v>
      </c>
      <c r="L17" s="9">
        <v>16.3</v>
      </c>
      <c r="M17" s="105">
        <v>16.28</v>
      </c>
      <c r="N17" s="107">
        <v>331.8</v>
      </c>
      <c r="O17" s="173">
        <v>262</v>
      </c>
      <c r="P17" s="173">
        <v>408</v>
      </c>
      <c r="Q17" s="173">
        <v>26</v>
      </c>
      <c r="R17" s="173">
        <v>234</v>
      </c>
      <c r="S17" s="173">
        <v>0.8</v>
      </c>
      <c r="T17" s="173">
        <v>76</v>
      </c>
      <c r="U17" s="173">
        <v>0.42</v>
      </c>
      <c r="V17" s="173">
        <v>0.77</v>
      </c>
      <c r="W17" s="173">
        <v>0.66</v>
      </c>
      <c r="X17" s="15"/>
      <c r="Y17" s="15"/>
      <c r="Z17" s="15"/>
      <c r="AA17" s="5"/>
    </row>
    <row r="18" spans="6:27" ht="15" hidden="1" customHeight="1" x14ac:dyDescent="0.25">
      <c r="F18" s="10"/>
      <c r="G18" s="350" t="s">
        <v>35</v>
      </c>
      <c r="H18" s="350"/>
      <c r="I18" s="10">
        <v>10</v>
      </c>
      <c r="J18" s="10">
        <v>10</v>
      </c>
      <c r="K18" s="4"/>
      <c r="L18" s="4"/>
      <c r="M18" s="4"/>
      <c r="N18" s="4"/>
      <c r="R18" s="5"/>
    </row>
    <row r="19" spans="6:27" ht="15" hidden="1" customHeight="1" x14ac:dyDescent="0.25">
      <c r="F19" s="29"/>
      <c r="G19" s="412"/>
      <c r="H19" s="393"/>
      <c r="I19" s="8"/>
      <c r="J19" s="30"/>
      <c r="K19" s="3"/>
      <c r="L19" s="3"/>
      <c r="M19" s="3"/>
      <c r="N19" s="3"/>
    </row>
    <row r="20" spans="6:27" x14ac:dyDescent="0.25">
      <c r="F20" s="29">
        <v>15</v>
      </c>
      <c r="G20" s="374" t="s">
        <v>37</v>
      </c>
      <c r="H20" s="374"/>
      <c r="I20" s="107">
        <v>20</v>
      </c>
      <c r="J20" s="126">
        <v>19</v>
      </c>
      <c r="K20" s="9">
        <v>4.9400000000000004</v>
      </c>
      <c r="L20" s="9">
        <v>5.09</v>
      </c>
      <c r="M20" s="9"/>
      <c r="N20" s="9">
        <v>66.88</v>
      </c>
      <c r="O20" s="173">
        <v>17.600000000000001</v>
      </c>
      <c r="P20" s="173">
        <v>176</v>
      </c>
      <c r="Q20" s="173">
        <v>7</v>
      </c>
      <c r="R20" s="173">
        <v>60</v>
      </c>
      <c r="S20" s="173">
        <v>0.2</v>
      </c>
      <c r="T20" s="173">
        <v>104</v>
      </c>
      <c r="U20" s="173">
        <v>6.0000000000000001E-3</v>
      </c>
      <c r="V20" s="173">
        <v>0.06</v>
      </c>
      <c r="W20" s="173">
        <v>0.14000000000000001</v>
      </c>
    </row>
    <row r="21" spans="6:27" x14ac:dyDescent="0.25">
      <c r="F21" s="29">
        <v>14</v>
      </c>
      <c r="G21" s="374" t="s">
        <v>36</v>
      </c>
      <c r="H21" s="374"/>
      <c r="I21" s="337">
        <v>10</v>
      </c>
      <c r="J21" s="337"/>
      <c r="K21" s="23">
        <v>7.0000000000000007E-2</v>
      </c>
      <c r="L21" s="23">
        <v>8.1999999999999993</v>
      </c>
      <c r="M21" s="23">
        <v>7.0000000000000007E-2</v>
      </c>
      <c r="N21" s="23">
        <v>74</v>
      </c>
      <c r="O21" s="173">
        <v>3</v>
      </c>
      <c r="P21" s="173">
        <v>2.4</v>
      </c>
      <c r="Q21" s="173"/>
      <c r="R21" s="173">
        <v>3</v>
      </c>
      <c r="S21" s="173">
        <v>0.02</v>
      </c>
      <c r="T21" s="173">
        <v>63</v>
      </c>
      <c r="U21" s="173"/>
      <c r="V21" s="173">
        <v>0.01</v>
      </c>
      <c r="W21" s="173"/>
    </row>
    <row r="22" spans="6:27" ht="13.5" customHeight="1" x14ac:dyDescent="0.25">
      <c r="F22" s="29"/>
      <c r="G22" s="375" t="s">
        <v>299</v>
      </c>
      <c r="H22" s="376"/>
      <c r="I22" s="346">
        <v>50</v>
      </c>
      <c r="J22" s="348"/>
      <c r="K22" s="9">
        <v>3.8</v>
      </c>
      <c r="L22" s="9">
        <v>1.46</v>
      </c>
      <c r="M22" s="9">
        <v>25.2</v>
      </c>
      <c r="N22" s="9">
        <v>131.5</v>
      </c>
      <c r="O22" s="173">
        <v>26.9</v>
      </c>
      <c r="P22" s="173">
        <v>8.5</v>
      </c>
      <c r="Q22" s="173">
        <v>6.5</v>
      </c>
      <c r="R22" s="173">
        <v>17.5</v>
      </c>
      <c r="S22" s="173">
        <v>0.6</v>
      </c>
      <c r="T22" s="174"/>
      <c r="U22" s="173">
        <v>0.05</v>
      </c>
      <c r="V22" s="173">
        <v>1.4999999999999999E-2</v>
      </c>
    </row>
    <row r="23" spans="6:27" ht="15" customHeight="1" x14ac:dyDescent="0.25">
      <c r="F23" s="29">
        <v>242</v>
      </c>
      <c r="G23" s="374" t="s">
        <v>78</v>
      </c>
      <c r="H23" s="374"/>
      <c r="I23" s="333">
        <v>200</v>
      </c>
      <c r="J23" s="333"/>
      <c r="K23" s="9">
        <v>3.2</v>
      </c>
      <c r="L23" s="9">
        <v>2.62</v>
      </c>
      <c r="M23" s="105">
        <v>14.77</v>
      </c>
      <c r="N23" s="9">
        <v>103.8</v>
      </c>
      <c r="O23" s="173">
        <v>216</v>
      </c>
      <c r="P23" s="173">
        <v>152</v>
      </c>
      <c r="Q23" s="173">
        <v>21.2</v>
      </c>
      <c r="R23" s="173">
        <v>124.4</v>
      </c>
      <c r="S23" s="173">
        <v>0.47</v>
      </c>
      <c r="T23" s="173">
        <v>24.4</v>
      </c>
      <c r="U23" s="173">
        <v>0.05</v>
      </c>
      <c r="V23" s="173">
        <v>0.18</v>
      </c>
      <c r="W23" s="173">
        <v>15.8</v>
      </c>
      <c r="X23" s="11"/>
    </row>
    <row r="24" spans="6:27" x14ac:dyDescent="0.25">
      <c r="F24" s="4"/>
      <c r="G24" s="340" t="s">
        <v>42</v>
      </c>
      <c r="H24" s="340"/>
      <c r="I24" s="341">
        <f>I17+I21+I20+I22+I23</f>
        <v>460</v>
      </c>
      <c r="J24" s="342"/>
      <c r="K24" s="3">
        <f>SUM(K17:K23)</f>
        <v>30.46</v>
      </c>
      <c r="L24" s="3">
        <f>SUM(L17:L23)</f>
        <v>33.67</v>
      </c>
      <c r="M24" s="3">
        <f>SUM(M17:M23)</f>
        <v>56.319999999999993</v>
      </c>
      <c r="N24" s="43">
        <f>SUM(N17:N23)</f>
        <v>707.98</v>
      </c>
      <c r="O24" s="253">
        <f>SUM(O17:O23)</f>
        <v>525.5</v>
      </c>
      <c r="P24" s="253">
        <f t="shared" ref="P24:W24" si="0">SUM(P17:P23)</f>
        <v>746.9</v>
      </c>
      <c r="Q24" s="253">
        <f t="shared" si="0"/>
        <v>60.7</v>
      </c>
      <c r="R24" s="253">
        <f t="shared" si="0"/>
        <v>438.9</v>
      </c>
      <c r="S24" s="253">
        <f t="shared" si="0"/>
        <v>2.09</v>
      </c>
      <c r="T24" s="253">
        <f t="shared" si="0"/>
        <v>267.39999999999998</v>
      </c>
      <c r="U24" s="253">
        <f t="shared" si="0"/>
        <v>0.52600000000000002</v>
      </c>
      <c r="V24" s="253">
        <f t="shared" si="0"/>
        <v>1.0350000000000001</v>
      </c>
      <c r="W24" s="253">
        <f t="shared" si="0"/>
        <v>16.600000000000001</v>
      </c>
      <c r="X24" s="54"/>
      <c r="Y24" s="34"/>
    </row>
    <row r="25" spans="6:27" x14ac:dyDescent="0.25">
      <c r="F25" s="48"/>
      <c r="G25" s="26"/>
      <c r="H25" s="26"/>
      <c r="I25" s="27"/>
      <c r="J25" s="27"/>
      <c r="K25" s="27"/>
      <c r="L25" s="27"/>
      <c r="M25" s="27"/>
      <c r="N25" s="28">
        <f>N24/N72</f>
        <v>0.30595241182012256</v>
      </c>
      <c r="S25" s="31"/>
      <c r="T25" s="54"/>
      <c r="U25" s="54"/>
      <c r="V25" s="54"/>
      <c r="W25" s="21"/>
      <c r="X25" s="54"/>
      <c r="Y25" s="34"/>
    </row>
    <row r="26" spans="6:27" x14ac:dyDescent="0.25">
      <c r="F26" s="333" t="s">
        <v>43</v>
      </c>
      <c r="G26" s="333"/>
      <c r="H26" s="333"/>
      <c r="I26" s="333"/>
      <c r="J26" s="333"/>
      <c r="K26" s="333"/>
      <c r="L26" s="333"/>
      <c r="M26" s="333"/>
      <c r="N26" s="333"/>
      <c r="S26" s="31"/>
      <c r="T26" s="11"/>
      <c r="U26" s="21"/>
      <c r="V26" s="21"/>
      <c r="W26" s="21"/>
      <c r="X26" s="21"/>
      <c r="Y26" s="34"/>
    </row>
    <row r="27" spans="6:27" x14ac:dyDescent="0.25">
      <c r="F27" s="4"/>
      <c r="G27" s="374" t="s">
        <v>44</v>
      </c>
      <c r="H27" s="374"/>
      <c r="I27" s="337">
        <v>255</v>
      </c>
      <c r="J27" s="337"/>
      <c r="K27" s="3">
        <f>K28+K29</f>
        <v>1.64</v>
      </c>
      <c r="L27" s="3">
        <f>L28+L29</f>
        <v>0.51</v>
      </c>
      <c r="M27" s="3">
        <f>M28+M29</f>
        <v>37.730000000000004</v>
      </c>
      <c r="N27" s="43">
        <f>N28+N29</f>
        <v>148.15</v>
      </c>
      <c r="O27" s="127"/>
      <c r="P27" s="127"/>
      <c r="Q27" s="127"/>
      <c r="R27" s="127"/>
      <c r="S27" s="268"/>
      <c r="T27" s="269"/>
      <c r="U27" s="269"/>
      <c r="V27" s="269"/>
      <c r="W27" s="269"/>
      <c r="X27" s="54"/>
      <c r="Y27" s="34"/>
    </row>
    <row r="28" spans="6:27" hidden="1" x14ac:dyDescent="0.25">
      <c r="F28" s="4"/>
      <c r="G28" s="423" t="s">
        <v>176</v>
      </c>
      <c r="H28" s="392"/>
      <c r="I28" s="400">
        <v>55</v>
      </c>
      <c r="J28" s="400"/>
      <c r="K28" s="8">
        <v>0.44</v>
      </c>
      <c r="L28" s="8">
        <v>0.11</v>
      </c>
      <c r="M28" s="142">
        <v>4.13</v>
      </c>
      <c r="N28" s="8">
        <v>18.149999999999999</v>
      </c>
      <c r="S28" s="31"/>
      <c r="T28" s="54"/>
      <c r="U28" s="54"/>
      <c r="V28" s="54"/>
      <c r="W28" s="54"/>
      <c r="X28" s="54"/>
      <c r="Y28" s="34"/>
    </row>
    <row r="29" spans="6:27" hidden="1" x14ac:dyDescent="0.25">
      <c r="F29" s="4"/>
      <c r="G29" s="382" t="s">
        <v>134</v>
      </c>
      <c r="H29" s="382"/>
      <c r="I29" s="400">
        <v>200</v>
      </c>
      <c r="J29" s="400"/>
      <c r="K29" s="8">
        <v>1.2</v>
      </c>
      <c r="L29" s="8">
        <v>0.4</v>
      </c>
      <c r="M29" s="8">
        <v>33.6</v>
      </c>
      <c r="N29" s="8">
        <v>130</v>
      </c>
      <c r="S29" s="31"/>
      <c r="T29" s="11"/>
      <c r="U29" s="11"/>
      <c r="V29" s="11"/>
      <c r="W29" s="11"/>
      <c r="X29" s="11"/>
      <c r="Y29" s="34"/>
    </row>
    <row r="30" spans="6:27" x14ac:dyDescent="0.25">
      <c r="F30" s="4"/>
      <c r="G30" s="340" t="s">
        <v>42</v>
      </c>
      <c r="H30" s="340"/>
      <c r="I30" s="341">
        <v>255</v>
      </c>
      <c r="J30" s="342"/>
      <c r="K30" s="3">
        <f>K27</f>
        <v>1.64</v>
      </c>
      <c r="L30" s="3">
        <f>L27</f>
        <v>0.51</v>
      </c>
      <c r="M30" s="3">
        <f>M27</f>
        <v>37.730000000000004</v>
      </c>
      <c r="N30" s="3">
        <f>N27</f>
        <v>148.15</v>
      </c>
      <c r="O30" s="176">
        <v>140</v>
      </c>
      <c r="P30" s="176">
        <v>8</v>
      </c>
      <c r="Q30" s="176">
        <v>12</v>
      </c>
      <c r="R30" s="176">
        <v>11</v>
      </c>
      <c r="S30" s="180" t="s">
        <v>349</v>
      </c>
      <c r="T30" s="180"/>
      <c r="U30" s="180" t="s">
        <v>350</v>
      </c>
      <c r="V30" s="180" t="s">
        <v>345</v>
      </c>
      <c r="W30" s="176">
        <v>25</v>
      </c>
      <c r="X30" s="15"/>
      <c r="Y30" s="66"/>
    </row>
    <row r="31" spans="6:27" x14ac:dyDescent="0.25">
      <c r="F31" s="48"/>
      <c r="G31" s="26"/>
      <c r="H31" s="26"/>
      <c r="I31" s="27"/>
      <c r="J31" s="27"/>
      <c r="K31" s="27"/>
      <c r="L31" s="27"/>
      <c r="M31" s="27"/>
      <c r="N31" s="28">
        <f>N30/N72</f>
        <v>6.4022782862723754E-2</v>
      </c>
      <c r="U31" s="15"/>
      <c r="V31" s="15"/>
      <c r="W31" s="15"/>
      <c r="X31" s="15"/>
      <c r="Y31" s="66"/>
    </row>
    <row r="32" spans="6:27" x14ac:dyDescent="0.25">
      <c r="F32" s="333" t="s">
        <v>45</v>
      </c>
      <c r="G32" s="333"/>
      <c r="H32" s="333"/>
      <c r="I32" s="333"/>
      <c r="J32" s="333"/>
      <c r="K32" s="333"/>
      <c r="L32" s="333"/>
      <c r="M32" s="333"/>
      <c r="N32" s="333"/>
      <c r="S32" s="32"/>
      <c r="U32" s="11"/>
      <c r="V32" s="11"/>
      <c r="W32" s="11"/>
      <c r="X32" s="11"/>
      <c r="Y32" s="34"/>
    </row>
    <row r="33" spans="6:27" ht="27.75" customHeight="1" x14ac:dyDescent="0.25">
      <c r="F33" s="29">
        <v>22</v>
      </c>
      <c r="G33" s="375" t="s">
        <v>209</v>
      </c>
      <c r="H33" s="376"/>
      <c r="I33" s="333">
        <v>100</v>
      </c>
      <c r="J33" s="333"/>
      <c r="K33" s="9">
        <v>0.96</v>
      </c>
      <c r="L33" s="9">
        <v>3.06</v>
      </c>
      <c r="M33" s="9">
        <v>5.58</v>
      </c>
      <c r="N33" s="105">
        <v>54.2</v>
      </c>
      <c r="O33" s="173">
        <v>86</v>
      </c>
      <c r="P33" s="280"/>
      <c r="Q33" s="173">
        <v>13.2</v>
      </c>
      <c r="R33" s="173">
        <v>40.799999999999997</v>
      </c>
      <c r="S33" s="173">
        <v>0.8</v>
      </c>
      <c r="T33" s="173">
        <v>31.6</v>
      </c>
      <c r="U33" s="173">
        <v>1.6E-2</v>
      </c>
      <c r="V33" s="173">
        <v>0.08</v>
      </c>
      <c r="W33" s="173">
        <v>4.8</v>
      </c>
      <c r="X33" s="11"/>
      <c r="Y33" s="66"/>
    </row>
    <row r="34" spans="6:27" x14ac:dyDescent="0.25">
      <c r="F34" s="29">
        <v>37</v>
      </c>
      <c r="G34" s="334" t="s">
        <v>197</v>
      </c>
      <c r="H34" s="334"/>
      <c r="I34" s="333">
        <v>250</v>
      </c>
      <c r="J34" s="333"/>
      <c r="K34" s="9">
        <v>2</v>
      </c>
      <c r="L34" s="9">
        <v>3.2</v>
      </c>
      <c r="M34" s="9">
        <v>16.2</v>
      </c>
      <c r="N34" s="105">
        <v>123.21</v>
      </c>
      <c r="O34" s="173">
        <v>231</v>
      </c>
      <c r="P34" s="280">
        <v>28</v>
      </c>
      <c r="Q34" s="173">
        <v>23.6</v>
      </c>
      <c r="R34" s="173">
        <v>58.6</v>
      </c>
      <c r="S34" s="173">
        <v>1.3</v>
      </c>
      <c r="T34" s="173"/>
      <c r="U34" s="173">
        <v>0.15</v>
      </c>
      <c r="V34" s="173">
        <v>0.04</v>
      </c>
      <c r="W34" s="173">
        <v>3.8</v>
      </c>
      <c r="X34" s="11"/>
      <c r="Y34" s="34"/>
    </row>
    <row r="35" spans="6:27" ht="29.25" customHeight="1" x14ac:dyDescent="0.25">
      <c r="F35" s="29">
        <v>182</v>
      </c>
      <c r="G35" s="334" t="s">
        <v>276</v>
      </c>
      <c r="H35" s="334"/>
      <c r="I35" s="333">
        <v>85</v>
      </c>
      <c r="J35" s="333"/>
      <c r="K35" s="9">
        <v>10.199999999999999</v>
      </c>
      <c r="L35" s="9">
        <v>9.68</v>
      </c>
      <c r="M35" s="9">
        <v>7.2</v>
      </c>
      <c r="N35" s="105">
        <v>196.4</v>
      </c>
      <c r="O35" s="173">
        <v>151</v>
      </c>
      <c r="P35" s="280">
        <v>23</v>
      </c>
      <c r="Q35" s="173">
        <v>16.5</v>
      </c>
      <c r="R35" s="173">
        <v>83</v>
      </c>
      <c r="S35" s="173">
        <v>0.68</v>
      </c>
      <c r="T35" s="173">
        <v>33</v>
      </c>
      <c r="U35" s="173">
        <v>0.05</v>
      </c>
      <c r="V35" s="173">
        <v>7.0000000000000007E-2</v>
      </c>
      <c r="W35" s="173">
        <v>0.41</v>
      </c>
      <c r="X35" s="1"/>
      <c r="Y35" s="34"/>
      <c r="Z35" s="5"/>
    </row>
    <row r="36" spans="6:27" ht="27" customHeight="1" x14ac:dyDescent="0.25">
      <c r="F36" s="29">
        <v>195</v>
      </c>
      <c r="G36" s="395" t="s">
        <v>249</v>
      </c>
      <c r="H36" s="395"/>
      <c r="I36" s="333">
        <v>155</v>
      </c>
      <c r="J36" s="333"/>
      <c r="K36" s="9">
        <v>5</v>
      </c>
      <c r="L36" s="9">
        <v>5</v>
      </c>
      <c r="M36" s="9">
        <v>35.299999999999997</v>
      </c>
      <c r="N36" s="105">
        <v>201.42</v>
      </c>
      <c r="O36" s="173">
        <v>223</v>
      </c>
      <c r="P36" s="280">
        <v>22.1</v>
      </c>
      <c r="Q36" s="173">
        <v>117.7</v>
      </c>
      <c r="R36" s="173">
        <v>176</v>
      </c>
      <c r="S36" s="173">
        <v>3.9</v>
      </c>
      <c r="T36" s="173">
        <v>33.5</v>
      </c>
      <c r="U36" s="173">
        <v>0.16</v>
      </c>
      <c r="V36" s="173">
        <v>0.1</v>
      </c>
      <c r="W36" s="176"/>
      <c r="X36" s="11"/>
      <c r="Y36" s="34"/>
      <c r="Z36" s="5"/>
    </row>
    <row r="37" spans="6:27" hidden="1" x14ac:dyDescent="0.25">
      <c r="F37" s="29"/>
      <c r="G37" s="382" t="s">
        <v>153</v>
      </c>
      <c r="H37" s="382"/>
      <c r="I37" s="10">
        <v>65</v>
      </c>
      <c r="J37" s="10">
        <v>65</v>
      </c>
      <c r="K37" s="4"/>
      <c r="L37" s="4"/>
      <c r="M37" s="4"/>
      <c r="N37" s="48"/>
      <c r="O37" s="127"/>
      <c r="Q37" s="5"/>
      <c r="R37" s="5"/>
      <c r="S37" s="32"/>
      <c r="T37" s="11"/>
      <c r="U37" s="11"/>
      <c r="V37" s="11"/>
      <c r="W37" s="11"/>
      <c r="X37" s="11"/>
      <c r="Y37" s="34"/>
      <c r="Z37" s="5"/>
    </row>
    <row r="38" spans="6:27" hidden="1" x14ac:dyDescent="0.25">
      <c r="F38" s="29"/>
      <c r="G38" s="382" t="s">
        <v>41</v>
      </c>
      <c r="H38" s="382"/>
      <c r="I38" s="10">
        <v>80</v>
      </c>
      <c r="J38" s="10">
        <v>80</v>
      </c>
      <c r="K38" s="4"/>
      <c r="L38" s="4"/>
      <c r="M38" s="4"/>
      <c r="N38" s="48"/>
      <c r="O38" s="127"/>
      <c r="Q38" s="5"/>
      <c r="R38" s="5"/>
      <c r="S38" s="32"/>
      <c r="T38" s="11"/>
      <c r="U38" s="11"/>
      <c r="V38" s="11"/>
      <c r="W38" s="11"/>
      <c r="X38" s="11"/>
      <c r="Y38" s="34"/>
      <c r="Z38" s="5"/>
    </row>
    <row r="39" spans="6:27" hidden="1" x14ac:dyDescent="0.25">
      <c r="F39" s="29"/>
      <c r="G39" s="382" t="s">
        <v>98</v>
      </c>
      <c r="H39" s="382"/>
      <c r="I39" s="10">
        <v>20</v>
      </c>
      <c r="J39" s="10">
        <v>15</v>
      </c>
      <c r="K39" s="4"/>
      <c r="L39" s="4"/>
      <c r="M39" s="4"/>
      <c r="N39" s="48"/>
      <c r="O39" s="127"/>
      <c r="Q39" s="5"/>
      <c r="R39" s="5"/>
      <c r="S39" s="32"/>
      <c r="T39" s="11"/>
      <c r="U39" s="11"/>
      <c r="V39" s="11"/>
      <c r="W39" s="11"/>
      <c r="X39" s="11"/>
      <c r="Y39" s="34"/>
      <c r="Z39" s="5"/>
    </row>
    <row r="40" spans="6:27" hidden="1" x14ac:dyDescent="0.25">
      <c r="F40" s="29"/>
      <c r="G40" s="382" t="s">
        <v>9</v>
      </c>
      <c r="H40" s="382"/>
      <c r="I40" s="10">
        <v>10</v>
      </c>
      <c r="J40" s="10">
        <v>10</v>
      </c>
      <c r="K40" s="4"/>
      <c r="L40" s="4"/>
      <c r="M40" s="4"/>
      <c r="N40" s="48"/>
      <c r="O40" s="127"/>
      <c r="Q40" s="5"/>
      <c r="R40" s="5"/>
      <c r="S40" s="31"/>
      <c r="T40" s="54"/>
      <c r="U40" s="54"/>
      <c r="V40" s="54"/>
      <c r="W40" s="21"/>
      <c r="X40" s="54"/>
      <c r="Y40" s="34"/>
      <c r="Z40" s="5"/>
    </row>
    <row r="41" spans="6:27" ht="28.5" customHeight="1" x14ac:dyDescent="0.25">
      <c r="F41" s="29"/>
      <c r="G41" s="334" t="s">
        <v>38</v>
      </c>
      <c r="H41" s="334"/>
      <c r="I41" s="346">
        <v>75</v>
      </c>
      <c r="J41" s="348"/>
      <c r="K41" s="9">
        <v>5.7</v>
      </c>
      <c r="L41" s="9">
        <v>1.2</v>
      </c>
      <c r="M41" s="9">
        <v>35.9</v>
      </c>
      <c r="N41" s="105">
        <v>176.2</v>
      </c>
      <c r="O41" s="173">
        <v>65.23</v>
      </c>
      <c r="P41" s="280">
        <v>9.3800000000000008</v>
      </c>
      <c r="Q41" s="173">
        <v>16</v>
      </c>
      <c r="R41" s="173">
        <v>86.7</v>
      </c>
      <c r="S41" s="173">
        <v>2.7</v>
      </c>
      <c r="T41" s="173"/>
      <c r="U41" s="173">
        <v>0.2</v>
      </c>
      <c r="V41" s="173">
        <v>0.22</v>
      </c>
      <c r="W41" s="173"/>
      <c r="X41" s="54"/>
      <c r="Y41" s="34"/>
      <c r="Z41" s="5"/>
    </row>
    <row r="42" spans="6:27" ht="30" customHeight="1" x14ac:dyDescent="0.25">
      <c r="F42" s="29"/>
      <c r="G42" s="375" t="s">
        <v>17</v>
      </c>
      <c r="H42" s="376"/>
      <c r="I42" s="333">
        <v>50</v>
      </c>
      <c r="J42" s="333"/>
      <c r="K42" s="9">
        <v>3.6</v>
      </c>
      <c r="L42" s="9">
        <v>0.56000000000000005</v>
      </c>
      <c r="M42" s="9">
        <v>23.1</v>
      </c>
      <c r="N42" s="105">
        <v>118</v>
      </c>
      <c r="O42" s="173">
        <v>43.48</v>
      </c>
      <c r="P42" s="280">
        <v>6.25</v>
      </c>
      <c r="Q42" s="173">
        <v>10.6</v>
      </c>
      <c r="R42" s="173">
        <v>57.8</v>
      </c>
      <c r="S42" s="173">
        <v>1.8</v>
      </c>
      <c r="T42" s="173"/>
      <c r="U42" s="173">
        <v>0.13</v>
      </c>
      <c r="V42" s="173">
        <v>0.14000000000000001</v>
      </c>
      <c r="W42" s="135"/>
      <c r="X42" s="11"/>
      <c r="Y42" s="34"/>
      <c r="Z42" s="5"/>
    </row>
    <row r="43" spans="6:27" ht="15" customHeight="1" x14ac:dyDescent="0.25">
      <c r="F43" s="29">
        <v>261</v>
      </c>
      <c r="G43" s="335" t="s">
        <v>88</v>
      </c>
      <c r="H43" s="335"/>
      <c r="I43" s="333">
        <v>200</v>
      </c>
      <c r="J43" s="333"/>
      <c r="K43" s="9">
        <v>0.32</v>
      </c>
      <c r="L43" s="9"/>
      <c r="M43" s="9">
        <v>22.74</v>
      </c>
      <c r="N43" s="105">
        <v>89.8</v>
      </c>
      <c r="O43" s="173">
        <v>10.3</v>
      </c>
      <c r="P43" s="280">
        <v>21.2</v>
      </c>
      <c r="Q43" s="173">
        <v>3.4</v>
      </c>
      <c r="R43" s="173">
        <v>3.4</v>
      </c>
      <c r="S43" s="175">
        <v>0.63</v>
      </c>
      <c r="T43" s="173"/>
      <c r="U43" s="173">
        <v>0.01</v>
      </c>
      <c r="V43" s="173">
        <v>0.05</v>
      </c>
      <c r="W43" s="173">
        <v>100</v>
      </c>
      <c r="X43" s="15"/>
      <c r="Y43" s="66"/>
      <c r="Z43" s="15"/>
      <c r="AA43" s="5"/>
    </row>
    <row r="44" spans="6:27" ht="15.75" x14ac:dyDescent="0.25">
      <c r="F44" s="4"/>
      <c r="G44" s="340" t="s">
        <v>42</v>
      </c>
      <c r="H44" s="340"/>
      <c r="I44" s="341">
        <f>I33+I34+I36+I41+I42+I43+I35</f>
        <v>915</v>
      </c>
      <c r="J44" s="342"/>
      <c r="K44" s="3">
        <f>SUM(K33:K43)</f>
        <v>27.78</v>
      </c>
      <c r="L44" s="3">
        <f>SUM(L33:L43)</f>
        <v>22.699999999999996</v>
      </c>
      <c r="M44" s="3">
        <f>SUM(M33:M43)</f>
        <v>146.02000000000001</v>
      </c>
      <c r="N44" s="43">
        <f>SUM(N33:N43)</f>
        <v>959.23</v>
      </c>
      <c r="O44" s="253">
        <f>SUM(O33:O43)</f>
        <v>810.01</v>
      </c>
      <c r="P44" s="253">
        <f t="shared" ref="P44:W44" si="1">SUM(P33:P43)</f>
        <v>109.92999999999999</v>
      </c>
      <c r="Q44" s="253">
        <f t="shared" si="1"/>
        <v>201</v>
      </c>
      <c r="R44" s="253">
        <f t="shared" si="1"/>
        <v>506.29999999999995</v>
      </c>
      <c r="S44" s="253">
        <f t="shared" si="1"/>
        <v>11.81</v>
      </c>
      <c r="T44" s="253">
        <f t="shared" si="1"/>
        <v>98.1</v>
      </c>
      <c r="U44" s="253">
        <f t="shared" si="1"/>
        <v>0.71600000000000008</v>
      </c>
      <c r="V44" s="253">
        <f t="shared" si="1"/>
        <v>0.70000000000000007</v>
      </c>
      <c r="W44" s="253">
        <f t="shared" si="1"/>
        <v>109.01</v>
      </c>
      <c r="X44" s="50"/>
      <c r="Y44" s="34"/>
      <c r="Z44" s="5"/>
      <c r="AA44" s="5"/>
    </row>
    <row r="45" spans="6:27" ht="15.75" x14ac:dyDescent="0.25">
      <c r="F45" s="48"/>
      <c r="G45" s="26"/>
      <c r="H45" s="26"/>
      <c r="I45" s="27"/>
      <c r="J45" s="27"/>
      <c r="K45" s="27"/>
      <c r="L45" s="27"/>
      <c r="M45" s="27"/>
      <c r="N45" s="28">
        <f>N44/N72</f>
        <v>0.4145296929153594</v>
      </c>
      <c r="Q45" s="5"/>
      <c r="R45" s="47"/>
      <c r="U45" s="50"/>
      <c r="V45" s="50"/>
      <c r="W45" s="50"/>
      <c r="X45" s="50"/>
      <c r="Y45" s="34"/>
      <c r="Z45" s="5"/>
      <c r="AA45" s="5"/>
    </row>
    <row r="46" spans="6:27" x14ac:dyDescent="0.25">
      <c r="F46" s="333" t="s">
        <v>59</v>
      </c>
      <c r="G46" s="333"/>
      <c r="H46" s="333"/>
      <c r="I46" s="333"/>
      <c r="J46" s="333"/>
      <c r="K46" s="333"/>
      <c r="L46" s="333"/>
      <c r="M46" s="333"/>
      <c r="N46" s="333"/>
      <c r="Q46" s="5"/>
      <c r="R46" s="47"/>
      <c r="U46" s="11"/>
      <c r="V46" s="11"/>
      <c r="W46" s="11"/>
      <c r="X46" s="11"/>
      <c r="Y46" s="34"/>
      <c r="Z46" s="5"/>
    </row>
    <row r="47" spans="6:27" x14ac:dyDescent="0.25">
      <c r="F47" s="2">
        <v>389</v>
      </c>
      <c r="G47" s="374" t="s">
        <v>60</v>
      </c>
      <c r="H47" s="374"/>
      <c r="I47" s="337">
        <v>200</v>
      </c>
      <c r="J47" s="337"/>
      <c r="K47" s="3">
        <v>0.8</v>
      </c>
      <c r="L47" s="3">
        <v>0.6</v>
      </c>
      <c r="M47" s="3">
        <v>22</v>
      </c>
      <c r="N47" s="3">
        <v>92</v>
      </c>
      <c r="O47" s="173">
        <v>120</v>
      </c>
      <c r="P47" s="173">
        <v>14</v>
      </c>
      <c r="Q47" s="173">
        <v>8</v>
      </c>
      <c r="R47" s="173">
        <v>14</v>
      </c>
      <c r="S47" s="173">
        <v>1.4</v>
      </c>
      <c r="T47" s="173"/>
      <c r="U47" s="173">
        <v>0.02</v>
      </c>
      <c r="V47" s="173">
        <v>0.02</v>
      </c>
      <c r="W47" s="173">
        <v>4</v>
      </c>
      <c r="Y47" s="33"/>
      <c r="Z47" s="5"/>
    </row>
    <row r="48" spans="6:27" x14ac:dyDescent="0.25">
      <c r="F48" s="29"/>
      <c r="G48" s="396" t="s">
        <v>179</v>
      </c>
      <c r="H48" s="394"/>
      <c r="I48" s="341">
        <v>50</v>
      </c>
      <c r="J48" s="345"/>
      <c r="K48" s="3">
        <v>2.95</v>
      </c>
      <c r="L48" s="3">
        <v>3.25</v>
      </c>
      <c r="M48" s="3">
        <v>35.25</v>
      </c>
      <c r="N48" s="3">
        <v>176.5</v>
      </c>
      <c r="O48" s="173">
        <v>150</v>
      </c>
      <c r="P48" s="173">
        <v>15.5</v>
      </c>
      <c r="Q48" s="173">
        <v>39</v>
      </c>
      <c r="R48" s="173">
        <v>130</v>
      </c>
      <c r="S48" s="173">
        <v>1.2</v>
      </c>
      <c r="T48" s="173"/>
      <c r="U48" s="173">
        <v>0.1</v>
      </c>
      <c r="V48" s="173">
        <v>0.05</v>
      </c>
      <c r="W48" s="176"/>
      <c r="X48" s="15"/>
      <c r="Y48" s="33"/>
      <c r="Z48" s="5"/>
    </row>
    <row r="49" spans="6:27" x14ac:dyDescent="0.25">
      <c r="F49" s="4"/>
      <c r="G49" s="340" t="s">
        <v>42</v>
      </c>
      <c r="H49" s="340"/>
      <c r="I49" s="341">
        <f>I47+I48</f>
        <v>250</v>
      </c>
      <c r="J49" s="342"/>
      <c r="K49" s="3">
        <f>K47+K48</f>
        <v>3.75</v>
      </c>
      <c r="L49" s="3">
        <f>L47+L48</f>
        <v>3.85</v>
      </c>
      <c r="M49" s="3">
        <f>M47+M48</f>
        <v>57.25</v>
      </c>
      <c r="N49" s="43">
        <f>N47+N48</f>
        <v>268.5</v>
      </c>
      <c r="O49" s="253">
        <f>SUM(O47:O48)</f>
        <v>270</v>
      </c>
      <c r="P49" s="253">
        <f t="shared" ref="P49:W49" si="2">SUM(P47:P48)</f>
        <v>29.5</v>
      </c>
      <c r="Q49" s="253">
        <f t="shared" si="2"/>
        <v>47</v>
      </c>
      <c r="R49" s="253">
        <f t="shared" si="2"/>
        <v>144</v>
      </c>
      <c r="S49" s="253">
        <f t="shared" si="2"/>
        <v>2.5999999999999996</v>
      </c>
      <c r="T49" s="253">
        <f t="shared" si="2"/>
        <v>0</v>
      </c>
      <c r="U49" s="253">
        <f t="shared" si="2"/>
        <v>0.12000000000000001</v>
      </c>
      <c r="V49" s="253">
        <f t="shared" si="2"/>
        <v>7.0000000000000007E-2</v>
      </c>
      <c r="W49" s="253">
        <f t="shared" si="2"/>
        <v>4</v>
      </c>
      <c r="Y49" s="33"/>
      <c r="Z49" s="5"/>
    </row>
    <row r="50" spans="6:27" ht="18.75" x14ac:dyDescent="0.3">
      <c r="F50" s="48"/>
      <c r="G50" s="26"/>
      <c r="H50" s="26"/>
      <c r="I50" s="27"/>
      <c r="J50" s="27"/>
      <c r="K50" s="27"/>
      <c r="L50" s="27"/>
      <c r="M50" s="27"/>
      <c r="N50" s="28">
        <f>N49/N72</f>
        <v>0.11603184069282028</v>
      </c>
      <c r="Q50" s="5"/>
      <c r="R50" s="5"/>
      <c r="S50" s="36"/>
      <c r="Y50" s="33"/>
      <c r="Z50" s="5"/>
    </row>
    <row r="51" spans="6:27" x14ac:dyDescent="0.25">
      <c r="F51" s="333" t="s">
        <v>74</v>
      </c>
      <c r="G51" s="333"/>
      <c r="H51" s="333"/>
      <c r="I51" s="333"/>
      <c r="J51" s="333"/>
      <c r="K51" s="333"/>
      <c r="L51" s="333"/>
      <c r="M51" s="333"/>
      <c r="N51" s="333"/>
      <c r="Q51" s="5"/>
      <c r="R51" s="47"/>
      <c r="S51" s="31"/>
      <c r="T51" s="11"/>
      <c r="U51" s="11"/>
      <c r="V51" s="11"/>
      <c r="W51" s="11"/>
      <c r="X51" s="11"/>
      <c r="Y51" s="63"/>
      <c r="Z51" s="5"/>
      <c r="AA51" s="5"/>
    </row>
    <row r="52" spans="6:27" ht="15" customHeight="1" x14ac:dyDescent="0.25">
      <c r="F52" s="29">
        <v>259</v>
      </c>
      <c r="G52" s="395" t="s">
        <v>314</v>
      </c>
      <c r="H52" s="395"/>
      <c r="I52" s="337">
        <v>300</v>
      </c>
      <c r="J52" s="337"/>
      <c r="K52" s="3">
        <v>27.4</v>
      </c>
      <c r="L52" s="3">
        <v>30.8</v>
      </c>
      <c r="M52" s="3">
        <v>26.28</v>
      </c>
      <c r="N52" s="3">
        <v>401</v>
      </c>
      <c r="O52" s="173">
        <v>1422</v>
      </c>
      <c r="P52" s="173">
        <v>52.2</v>
      </c>
      <c r="Q52" s="173">
        <v>72</v>
      </c>
      <c r="R52" s="173">
        <v>351</v>
      </c>
      <c r="S52" s="173">
        <v>6.6</v>
      </c>
      <c r="T52" s="173"/>
      <c r="U52" s="173">
        <v>0.2</v>
      </c>
      <c r="V52" s="173">
        <v>0.28999999999999998</v>
      </c>
      <c r="W52" s="173">
        <v>11.5</v>
      </c>
      <c r="X52" s="15"/>
      <c r="Y52" s="15"/>
      <c r="Z52" s="15"/>
      <c r="AA52" s="5"/>
    </row>
    <row r="53" spans="6:27" x14ac:dyDescent="0.25">
      <c r="F53" s="29">
        <v>71</v>
      </c>
      <c r="G53" s="334" t="s">
        <v>109</v>
      </c>
      <c r="H53" s="334"/>
      <c r="I53" s="333">
        <v>150</v>
      </c>
      <c r="J53" s="333"/>
      <c r="K53" s="9">
        <v>0.9</v>
      </c>
      <c r="L53" s="9">
        <v>0.2</v>
      </c>
      <c r="M53" s="9">
        <v>5.2</v>
      </c>
      <c r="N53" s="9">
        <v>23</v>
      </c>
      <c r="O53" s="173">
        <v>214</v>
      </c>
      <c r="P53" s="173">
        <v>38</v>
      </c>
      <c r="Q53" s="173">
        <v>32</v>
      </c>
      <c r="R53" s="173">
        <v>67.8</v>
      </c>
      <c r="S53" s="175">
        <v>1.6</v>
      </c>
      <c r="T53" s="173"/>
      <c r="U53" s="173">
        <v>0.08</v>
      </c>
      <c r="V53" s="173">
        <v>0.06</v>
      </c>
      <c r="W53" s="173">
        <v>16.399999999999999</v>
      </c>
      <c r="X53" s="35"/>
      <c r="Z53" s="5"/>
      <c r="AA53" s="5"/>
    </row>
    <row r="54" spans="6:27" hidden="1" x14ac:dyDescent="0.25">
      <c r="F54" s="29"/>
      <c r="G54" s="350" t="s">
        <v>110</v>
      </c>
      <c r="H54" s="350"/>
      <c r="I54" s="29">
        <v>110</v>
      </c>
      <c r="J54" s="29">
        <v>100</v>
      </c>
      <c r="K54" s="4"/>
      <c r="L54" s="4"/>
      <c r="M54" s="4"/>
      <c r="N54" s="4"/>
      <c r="R54" s="5"/>
    </row>
    <row r="55" spans="6:27" hidden="1" x14ac:dyDescent="0.25">
      <c r="F55" s="29"/>
      <c r="G55" s="350" t="s">
        <v>111</v>
      </c>
      <c r="H55" s="350"/>
      <c r="I55" s="29">
        <v>53</v>
      </c>
      <c r="J55" s="114">
        <v>50</v>
      </c>
      <c r="K55" s="4"/>
      <c r="L55" s="4"/>
      <c r="M55" s="4"/>
      <c r="N55" s="4"/>
      <c r="R55" s="5"/>
      <c r="T55" s="11"/>
      <c r="U55" s="11"/>
      <c r="V55" s="11"/>
      <c r="W55" s="11"/>
      <c r="X55" s="11"/>
    </row>
    <row r="56" spans="6:27" ht="27" customHeight="1" x14ac:dyDescent="0.25">
      <c r="F56" s="29"/>
      <c r="G56" s="395" t="s">
        <v>17</v>
      </c>
      <c r="H56" s="395"/>
      <c r="I56" s="333">
        <v>50</v>
      </c>
      <c r="J56" s="333"/>
      <c r="K56" s="9">
        <v>3.6</v>
      </c>
      <c r="L56" s="9">
        <v>0.56000000000000005</v>
      </c>
      <c r="M56" s="9">
        <v>23.1</v>
      </c>
      <c r="N56" s="9">
        <v>118</v>
      </c>
      <c r="O56" s="173">
        <v>43.48</v>
      </c>
      <c r="P56" s="173">
        <v>6.25</v>
      </c>
      <c r="Q56" s="173">
        <v>10.6</v>
      </c>
      <c r="R56" s="173">
        <v>57.8</v>
      </c>
      <c r="S56" s="173">
        <v>1.8</v>
      </c>
      <c r="T56" s="173"/>
      <c r="U56" s="173">
        <v>0.13</v>
      </c>
      <c r="V56" s="173">
        <v>0.14000000000000001</v>
      </c>
      <c r="W56" s="135"/>
      <c r="X56" s="11"/>
    </row>
    <row r="57" spans="6:27" ht="29.25" customHeight="1" x14ac:dyDescent="0.25">
      <c r="F57" s="29"/>
      <c r="G57" s="375" t="s">
        <v>38</v>
      </c>
      <c r="H57" s="376"/>
      <c r="I57" s="346">
        <v>50</v>
      </c>
      <c r="J57" s="348"/>
      <c r="K57" s="9">
        <v>3.8</v>
      </c>
      <c r="L57" s="9">
        <v>0.8</v>
      </c>
      <c r="M57" s="9">
        <v>23.9</v>
      </c>
      <c r="N57" s="9">
        <v>117</v>
      </c>
      <c r="O57" s="173">
        <v>43</v>
      </c>
      <c r="P57" s="173">
        <v>6</v>
      </c>
      <c r="Q57" s="173">
        <v>10</v>
      </c>
      <c r="R57" s="173">
        <v>57</v>
      </c>
      <c r="S57" s="173">
        <v>1.8</v>
      </c>
      <c r="T57" s="173"/>
      <c r="U57" s="173">
        <v>0.13</v>
      </c>
      <c r="V57" s="173">
        <v>0.14000000000000001</v>
      </c>
      <c r="W57" s="253"/>
      <c r="X57" s="15"/>
    </row>
    <row r="58" spans="6:27" x14ac:dyDescent="0.25">
      <c r="F58" s="29">
        <v>268</v>
      </c>
      <c r="G58" s="394" t="s">
        <v>112</v>
      </c>
      <c r="H58" s="394"/>
      <c r="I58" s="337">
        <v>200</v>
      </c>
      <c r="J58" s="337"/>
      <c r="K58" s="3">
        <v>1.4</v>
      </c>
      <c r="L58" s="3">
        <v>1.25</v>
      </c>
      <c r="M58" s="3">
        <v>12.32</v>
      </c>
      <c r="N58" s="3">
        <v>65.8</v>
      </c>
      <c r="O58" s="173">
        <v>8.6</v>
      </c>
      <c r="P58" s="173">
        <v>11.1</v>
      </c>
      <c r="Q58" s="173">
        <v>1.4</v>
      </c>
      <c r="R58" s="173">
        <v>2.8</v>
      </c>
      <c r="S58" s="173">
        <v>0.28000000000000003</v>
      </c>
      <c r="T58" s="173"/>
      <c r="U58" s="173"/>
      <c r="V58" s="173"/>
      <c r="W58" s="173">
        <v>0.03</v>
      </c>
      <c r="X58" s="11"/>
    </row>
    <row r="59" spans="6:27" hidden="1" x14ac:dyDescent="0.25">
      <c r="F59" s="39"/>
      <c r="G59" s="423" t="s">
        <v>11</v>
      </c>
      <c r="H59" s="392"/>
      <c r="I59" s="10">
        <v>0.2</v>
      </c>
      <c r="J59" s="10">
        <v>0.2</v>
      </c>
      <c r="K59" s="3"/>
      <c r="L59" s="3"/>
      <c r="M59" s="3"/>
      <c r="N59" s="3"/>
      <c r="R59" s="5"/>
      <c r="S59" s="32"/>
      <c r="T59" s="11"/>
      <c r="U59" s="11"/>
      <c r="V59" s="11"/>
      <c r="W59" s="11"/>
      <c r="X59" s="11"/>
    </row>
    <row r="60" spans="6:27" hidden="1" x14ac:dyDescent="0.25">
      <c r="F60" s="39"/>
      <c r="G60" s="423" t="s">
        <v>41</v>
      </c>
      <c r="H60" s="392"/>
      <c r="I60" s="10">
        <v>154</v>
      </c>
      <c r="J60" s="10">
        <v>154</v>
      </c>
      <c r="K60" s="3"/>
      <c r="L60" s="3"/>
      <c r="M60" s="3"/>
      <c r="N60" s="3"/>
      <c r="R60" s="5"/>
      <c r="S60" s="32"/>
      <c r="T60" s="11"/>
      <c r="U60" s="11"/>
      <c r="V60" s="11"/>
      <c r="W60" s="11"/>
      <c r="X60" s="11"/>
    </row>
    <row r="61" spans="6:27" hidden="1" x14ac:dyDescent="0.25">
      <c r="F61" s="39"/>
      <c r="G61" s="423" t="s">
        <v>69</v>
      </c>
      <c r="H61" s="392"/>
      <c r="I61" s="10">
        <v>15</v>
      </c>
      <c r="J61" s="10">
        <v>15</v>
      </c>
      <c r="K61" s="3"/>
      <c r="L61" s="3"/>
      <c r="M61" s="3"/>
      <c r="N61" s="3"/>
      <c r="R61" s="5"/>
      <c r="U61" s="35"/>
      <c r="V61" s="35"/>
      <c r="W61" s="35"/>
      <c r="X61" s="35"/>
    </row>
    <row r="62" spans="6:27" x14ac:dyDescent="0.25">
      <c r="F62" s="79"/>
      <c r="G62" s="154"/>
      <c r="H62" s="154"/>
      <c r="I62" s="155"/>
      <c r="J62" s="155"/>
      <c r="K62" s="27"/>
      <c r="L62" s="27"/>
      <c r="M62" s="27"/>
      <c r="N62" s="27">
        <f>SUM(N52:N61)</f>
        <v>724.8</v>
      </c>
      <c r="O62" s="252">
        <f>SUM(O52:O61)</f>
        <v>1731.08</v>
      </c>
      <c r="P62" s="252">
        <f t="shared" ref="P62:W62" si="3">SUM(P52:P61)</f>
        <v>113.55</v>
      </c>
      <c r="Q62" s="252">
        <f t="shared" si="3"/>
        <v>126</v>
      </c>
      <c r="R62" s="252">
        <f t="shared" si="3"/>
        <v>536.4</v>
      </c>
      <c r="S62" s="252">
        <f t="shared" si="3"/>
        <v>12.08</v>
      </c>
      <c r="T62" s="252">
        <f t="shared" si="3"/>
        <v>0</v>
      </c>
      <c r="U62" s="252">
        <f t="shared" si="3"/>
        <v>0.54</v>
      </c>
      <c r="V62" s="252">
        <f t="shared" si="3"/>
        <v>0.63</v>
      </c>
      <c r="W62" s="252">
        <f t="shared" si="3"/>
        <v>27.93</v>
      </c>
      <c r="X62" s="35"/>
    </row>
    <row r="63" spans="6:27" x14ac:dyDescent="0.25">
      <c r="F63" s="48"/>
      <c r="G63" s="26"/>
      <c r="H63" s="26"/>
      <c r="I63" s="27"/>
      <c r="J63" s="27"/>
      <c r="K63" s="27"/>
      <c r="L63" s="27"/>
      <c r="M63" s="27"/>
      <c r="N63" s="28">
        <f>N62/N72</f>
        <v>0.31322114761324449</v>
      </c>
      <c r="R63" s="5"/>
      <c r="U63" s="35"/>
      <c r="V63" s="35"/>
      <c r="W63" s="35"/>
      <c r="X63" s="35"/>
    </row>
    <row r="64" spans="6:27" x14ac:dyDescent="0.25">
      <c r="F64" s="48"/>
      <c r="G64" s="41" t="s">
        <v>70</v>
      </c>
      <c r="H64" s="42"/>
      <c r="I64" s="3"/>
      <c r="J64" s="43">
        <v>6</v>
      </c>
      <c r="K64" s="27"/>
      <c r="L64" s="27"/>
      <c r="M64" s="27"/>
      <c r="N64" s="28"/>
      <c r="R64" s="5"/>
      <c r="U64" s="35"/>
      <c r="V64" s="35"/>
      <c r="W64" s="35"/>
      <c r="X64" s="35"/>
    </row>
    <row r="65" spans="6:24" ht="15.75" customHeight="1" x14ac:dyDescent="0.3">
      <c r="F65" s="333" t="s">
        <v>71</v>
      </c>
      <c r="G65" s="333"/>
      <c r="H65" s="333"/>
      <c r="I65" s="333"/>
      <c r="J65" s="333"/>
      <c r="K65" s="333"/>
      <c r="L65" s="333"/>
      <c r="M65" s="333"/>
      <c r="N65" s="333"/>
      <c r="R65" s="5"/>
      <c r="S65" s="45"/>
    </row>
    <row r="66" spans="6:24" x14ac:dyDescent="0.25">
      <c r="F66" s="29">
        <v>245</v>
      </c>
      <c r="G66" s="388" t="s">
        <v>219</v>
      </c>
      <c r="H66" s="388"/>
      <c r="I66" s="337">
        <v>200</v>
      </c>
      <c r="J66" s="337"/>
      <c r="K66" s="3">
        <v>5.6</v>
      </c>
      <c r="L66" s="3">
        <v>5</v>
      </c>
      <c r="M66" s="3">
        <v>8</v>
      </c>
      <c r="N66" s="3">
        <v>100</v>
      </c>
      <c r="O66" s="101">
        <v>292</v>
      </c>
      <c r="P66" s="130">
        <v>248</v>
      </c>
      <c r="Q66" s="130">
        <v>28</v>
      </c>
      <c r="R66" s="130">
        <v>184</v>
      </c>
      <c r="S66" s="130">
        <v>0.2</v>
      </c>
      <c r="T66" s="130">
        <v>40</v>
      </c>
      <c r="U66" s="130">
        <v>0.04</v>
      </c>
      <c r="V66" s="130">
        <v>0.2</v>
      </c>
      <c r="W66" s="130">
        <v>0.6</v>
      </c>
      <c r="X66" s="34"/>
    </row>
    <row r="67" spans="6:24" hidden="1" x14ac:dyDescent="0.25">
      <c r="F67" s="4"/>
      <c r="G67" s="477" t="s">
        <v>219</v>
      </c>
      <c r="H67" s="478"/>
      <c r="I67" s="8">
        <v>210</v>
      </c>
      <c r="J67" s="8">
        <v>200</v>
      </c>
      <c r="K67" s="3"/>
      <c r="L67" s="3"/>
      <c r="M67" s="3"/>
      <c r="N67" s="3"/>
      <c r="R67" s="5"/>
    </row>
    <row r="68" spans="6:24" x14ac:dyDescent="0.25">
      <c r="F68" s="9">
        <v>332</v>
      </c>
      <c r="G68" s="472" t="s">
        <v>286</v>
      </c>
      <c r="H68" s="473"/>
      <c r="I68" s="107">
        <v>35</v>
      </c>
      <c r="J68" s="126">
        <v>33</v>
      </c>
      <c r="K68" s="9">
        <v>3.86</v>
      </c>
      <c r="L68" s="9">
        <v>7.52</v>
      </c>
      <c r="M68" s="9">
        <v>7.0000000000000007E-2</v>
      </c>
      <c r="N68" s="9">
        <v>83.16</v>
      </c>
      <c r="O68" s="173">
        <v>52</v>
      </c>
      <c r="P68" s="173">
        <v>12.5</v>
      </c>
      <c r="Q68" s="173">
        <v>10.5</v>
      </c>
      <c r="R68" s="173">
        <v>52.2</v>
      </c>
      <c r="S68" s="173"/>
      <c r="T68" s="173">
        <v>17.7</v>
      </c>
      <c r="U68" s="173">
        <v>0.05</v>
      </c>
      <c r="V68" s="173">
        <v>0.04</v>
      </c>
      <c r="W68" s="176"/>
    </row>
    <row r="69" spans="6:24" ht="26.25" customHeight="1" x14ac:dyDescent="0.25">
      <c r="F69" s="4"/>
      <c r="G69" s="395" t="s">
        <v>38</v>
      </c>
      <c r="H69" s="395"/>
      <c r="I69" s="333">
        <v>20</v>
      </c>
      <c r="J69" s="333"/>
      <c r="K69" s="9">
        <v>1.5</v>
      </c>
      <c r="L69" s="9">
        <v>0.3</v>
      </c>
      <c r="M69" s="9">
        <v>9.5</v>
      </c>
      <c r="N69" s="9">
        <v>47</v>
      </c>
      <c r="O69" s="173">
        <v>17.2</v>
      </c>
      <c r="P69" s="173">
        <v>2.4</v>
      </c>
      <c r="Q69" s="173">
        <v>4</v>
      </c>
      <c r="R69" s="173">
        <v>23</v>
      </c>
      <c r="S69" s="173">
        <v>0.7</v>
      </c>
      <c r="T69" s="173"/>
      <c r="U69" s="173">
        <v>0.05</v>
      </c>
      <c r="V69" s="173">
        <v>5.5E-2</v>
      </c>
      <c r="W69" s="169"/>
    </row>
    <row r="70" spans="6:24" x14ac:dyDescent="0.25">
      <c r="F70" s="4"/>
      <c r="G70" s="384" t="s">
        <v>42</v>
      </c>
      <c r="H70" s="384"/>
      <c r="I70" s="341">
        <f>I66+I68+I69</f>
        <v>255</v>
      </c>
      <c r="J70" s="342"/>
      <c r="K70" s="3">
        <f>SUM(K66:K69)</f>
        <v>10.959999999999999</v>
      </c>
      <c r="L70" s="3">
        <f>SUM(L66:L69)</f>
        <v>12.82</v>
      </c>
      <c r="M70" s="3">
        <f>SUM(M66:M69)</f>
        <v>17.57</v>
      </c>
      <c r="N70" s="3">
        <f>SUM(N66:N69)</f>
        <v>230.16</v>
      </c>
      <c r="O70" s="251">
        <f>SUM(O66:O69)</f>
        <v>361.2</v>
      </c>
      <c r="P70" s="251">
        <f t="shared" ref="P70:W70" si="4">SUM(P66:P69)</f>
        <v>262.89999999999998</v>
      </c>
      <c r="Q70" s="251">
        <f t="shared" si="4"/>
        <v>42.5</v>
      </c>
      <c r="R70" s="251">
        <f t="shared" si="4"/>
        <v>259.2</v>
      </c>
      <c r="S70" s="251">
        <f t="shared" si="4"/>
        <v>0.89999999999999991</v>
      </c>
      <c r="T70" s="251">
        <f t="shared" si="4"/>
        <v>57.7</v>
      </c>
      <c r="U70" s="251">
        <f t="shared" si="4"/>
        <v>0.14000000000000001</v>
      </c>
      <c r="V70" s="251">
        <f t="shared" si="4"/>
        <v>0.29500000000000004</v>
      </c>
      <c r="W70" s="251">
        <f t="shared" si="4"/>
        <v>0.6</v>
      </c>
    </row>
    <row r="71" spans="6:24" x14ac:dyDescent="0.25">
      <c r="F71" s="4"/>
      <c r="G71" s="385"/>
      <c r="H71" s="385"/>
      <c r="I71" s="3"/>
      <c r="J71" s="3"/>
      <c r="K71" s="3"/>
      <c r="L71" s="3"/>
      <c r="M71" s="3"/>
      <c r="N71" s="44">
        <f>N70/N72</f>
        <v>9.9463271708973996E-2</v>
      </c>
    </row>
    <row r="72" spans="6:24" ht="18.75" x14ac:dyDescent="0.3">
      <c r="F72" s="4"/>
      <c r="G72" s="386" t="s">
        <v>73</v>
      </c>
      <c r="H72" s="386"/>
      <c r="I72" s="341">
        <f>I24+I30+I44+I49+I61+I70</f>
        <v>2150</v>
      </c>
      <c r="J72" s="342"/>
      <c r="K72" s="46">
        <f>K24+K30+K44+K49+K61+K70</f>
        <v>74.59</v>
      </c>
      <c r="L72" s="46">
        <f>L24+L30+L44+L49+L61+L70</f>
        <v>73.55</v>
      </c>
      <c r="M72" s="46">
        <f>M24+M30+M44+M49+M61+M70</f>
        <v>314.89</v>
      </c>
      <c r="N72" s="46">
        <f>N24+N30+N44+N49+N61+N70</f>
        <v>2314.02</v>
      </c>
      <c r="O72" s="46">
        <f t="shared" ref="O72:W72" si="5">O24+O30+O44+O49+O61+O70</f>
        <v>2106.71</v>
      </c>
      <c r="P72" s="46">
        <f t="shared" si="5"/>
        <v>1157.23</v>
      </c>
      <c r="Q72" s="46">
        <f t="shared" si="5"/>
        <v>363.2</v>
      </c>
      <c r="R72" s="46">
        <f t="shared" si="5"/>
        <v>1359.3999999999999</v>
      </c>
      <c r="S72" s="238">
        <f t="shared" si="5"/>
        <v>19.600000000000001</v>
      </c>
      <c r="T72" s="46">
        <f t="shared" si="5"/>
        <v>423.2</v>
      </c>
      <c r="U72" s="46">
        <f t="shared" si="5"/>
        <v>1.5320000000000005</v>
      </c>
      <c r="V72" s="46">
        <f t="shared" si="5"/>
        <v>2.1200000000000006</v>
      </c>
      <c r="W72" s="46">
        <f t="shared" si="5"/>
        <v>155.21</v>
      </c>
      <c r="X72" s="64"/>
    </row>
    <row r="73" spans="6:24" ht="0.75" customHeight="1" x14ac:dyDescent="0.3">
      <c r="G73" s="139"/>
      <c r="H73" s="139"/>
      <c r="I73" s="15"/>
      <c r="J73" s="11"/>
    </row>
    <row r="74" spans="6:24" ht="18.75" hidden="1" x14ac:dyDescent="0.3">
      <c r="G74" s="139"/>
      <c r="H74" s="139"/>
      <c r="I74" s="15"/>
      <c r="J74" s="11"/>
      <c r="K74" s="64"/>
      <c r="L74" s="64"/>
      <c r="M74" s="64"/>
    </row>
    <row r="75" spans="6:24" ht="18.75" hidden="1" x14ac:dyDescent="0.3">
      <c r="G75" s="139"/>
      <c r="H75" s="139"/>
      <c r="I75" s="15"/>
      <c r="J75" s="11"/>
      <c r="K75" s="149"/>
      <c r="L75" s="149"/>
      <c r="M75" s="149"/>
    </row>
    <row r="76" spans="6:24" ht="18.75" hidden="1" x14ac:dyDescent="0.3">
      <c r="G76" s="139"/>
      <c r="H76" s="139"/>
      <c r="I76" s="15"/>
      <c r="J76" s="11"/>
    </row>
  </sheetData>
  <sheetProtection selectLockedCells="1" selectUnlockedCells="1"/>
  <mergeCells count="92">
    <mergeCell ref="I48:J48"/>
    <mergeCell ref="I58:J58"/>
    <mergeCell ref="I57:J57"/>
    <mergeCell ref="I13:J13"/>
    <mergeCell ref="K13:M14"/>
    <mergeCell ref="N13:N15"/>
    <mergeCell ref="I14:I15"/>
    <mergeCell ref="J14:J15"/>
    <mergeCell ref="I21:J21"/>
    <mergeCell ref="I30:J30"/>
    <mergeCell ref="I72:J72"/>
    <mergeCell ref="I70:J70"/>
    <mergeCell ref="I49:J49"/>
    <mergeCell ref="I44:J44"/>
    <mergeCell ref="I24:J24"/>
    <mergeCell ref="F16:N16"/>
    <mergeCell ref="G18:H18"/>
    <mergeCell ref="G19:H19"/>
    <mergeCell ref="G20:H20"/>
    <mergeCell ref="G21:H21"/>
    <mergeCell ref="S16:T16"/>
    <mergeCell ref="U16:V16"/>
    <mergeCell ref="G17:H17"/>
    <mergeCell ref="I17:J17"/>
    <mergeCell ref="F1:N3"/>
    <mergeCell ref="F4:N4"/>
    <mergeCell ref="F5:N5"/>
    <mergeCell ref="F13:F15"/>
    <mergeCell ref="G13:H15"/>
    <mergeCell ref="O13:W14"/>
    <mergeCell ref="G22:H22"/>
    <mergeCell ref="I22:J22"/>
    <mergeCell ref="G23:H23"/>
    <mergeCell ref="I23:J23"/>
    <mergeCell ref="G24:H24"/>
    <mergeCell ref="F26:N26"/>
    <mergeCell ref="G27:H27"/>
    <mergeCell ref="I27:J27"/>
    <mergeCell ref="G29:H29"/>
    <mergeCell ref="G30:H30"/>
    <mergeCell ref="F32:N32"/>
    <mergeCell ref="G33:H33"/>
    <mergeCell ref="I33:J33"/>
    <mergeCell ref="G28:H28"/>
    <mergeCell ref="I28:J28"/>
    <mergeCell ref="I29:J29"/>
    <mergeCell ref="G34:H34"/>
    <mergeCell ref="I34:J34"/>
    <mergeCell ref="G35:H35"/>
    <mergeCell ref="G36:H36"/>
    <mergeCell ref="I36:J36"/>
    <mergeCell ref="G37:H37"/>
    <mergeCell ref="I35:J35"/>
    <mergeCell ref="G48:H48"/>
    <mergeCell ref="G49:H49"/>
    <mergeCell ref="F51:N51"/>
    <mergeCell ref="G38:H38"/>
    <mergeCell ref="G42:H42"/>
    <mergeCell ref="I42:J42"/>
    <mergeCell ref="G41:H41"/>
    <mergeCell ref="I41:J41"/>
    <mergeCell ref="G40:H40"/>
    <mergeCell ref="G39:H39"/>
    <mergeCell ref="G43:H43"/>
    <mergeCell ref="I43:J43"/>
    <mergeCell ref="G44:H44"/>
    <mergeCell ref="F46:N46"/>
    <mergeCell ref="G47:H47"/>
    <mergeCell ref="I47:J47"/>
    <mergeCell ref="G53:H53"/>
    <mergeCell ref="I53:J53"/>
    <mergeCell ref="G54:H54"/>
    <mergeCell ref="G55:H55"/>
    <mergeCell ref="G52:H52"/>
    <mergeCell ref="I52:J52"/>
    <mergeCell ref="I69:J69"/>
    <mergeCell ref="G70:H70"/>
    <mergeCell ref="G71:H71"/>
    <mergeCell ref="G58:H58"/>
    <mergeCell ref="G61:H61"/>
    <mergeCell ref="G60:H60"/>
    <mergeCell ref="G59:H59"/>
    <mergeCell ref="G57:H57"/>
    <mergeCell ref="G56:H56"/>
    <mergeCell ref="G72:H72"/>
    <mergeCell ref="F65:N65"/>
    <mergeCell ref="G66:H66"/>
    <mergeCell ref="I66:J66"/>
    <mergeCell ref="I56:J56"/>
    <mergeCell ref="G68:H68"/>
    <mergeCell ref="G67:H67"/>
    <mergeCell ref="G69:H69"/>
  </mergeCells>
  <pageMargins left="0.7" right="0.7" top="0.75" bottom="0.75" header="0.51180555555555551" footer="0.51180555555555551"/>
  <pageSetup paperSize="9" firstPageNumber="0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6"/>
  <sheetViews>
    <sheetView view="pageBreakPreview" topLeftCell="F79" zoomScale="110" zoomScaleNormal="178" zoomScaleSheetLayoutView="110" workbookViewId="0">
      <selection activeCell="O124" sqref="O124"/>
    </sheetView>
  </sheetViews>
  <sheetFormatPr defaultRowHeight="15" x14ac:dyDescent="0.25"/>
  <cols>
    <col min="1" max="5" width="0" hidden="1" customWidth="1"/>
    <col min="6" max="6" width="6" style="12" customWidth="1"/>
    <col min="8" max="8" width="19" customWidth="1"/>
    <col min="9" max="9" width="7.85546875" customWidth="1"/>
    <col min="10" max="12" width="7.42578125" customWidth="1"/>
    <col min="13" max="13" width="8.28515625" customWidth="1"/>
    <col min="14" max="14" width="11.85546875" customWidth="1"/>
    <col min="15" max="15" width="5.85546875" customWidth="1"/>
    <col min="16" max="16" width="5.42578125" customWidth="1"/>
    <col min="17" max="17" width="5.28515625" customWidth="1"/>
    <col min="18" max="18" width="5.5703125" customWidth="1"/>
    <col min="19" max="20" width="5.7109375" customWidth="1"/>
    <col min="21" max="21" width="4.7109375" customWidth="1"/>
    <col min="22" max="22" width="4.85546875" customWidth="1"/>
    <col min="23" max="23" width="5.7109375" customWidth="1"/>
    <col min="28" max="28" width="9.140625" style="5"/>
    <col min="29" max="29" width="9.42578125" style="5" customWidth="1"/>
    <col min="30" max="30" width="15.42578125" style="5" customWidth="1"/>
    <col min="31" max="31" width="13.140625" style="5" customWidth="1"/>
    <col min="32" max="38" width="9.140625" style="5"/>
  </cols>
  <sheetData>
    <row r="1" spans="1:23" ht="15" customHeight="1" x14ac:dyDescent="0.25">
      <c r="A1" s="51"/>
      <c r="B1" s="52"/>
      <c r="C1" s="52"/>
      <c r="D1" s="52"/>
      <c r="E1" s="52"/>
      <c r="F1" s="320" t="s">
        <v>260</v>
      </c>
      <c r="G1" s="320"/>
      <c r="H1" s="320"/>
      <c r="I1" s="320"/>
      <c r="J1" s="320"/>
      <c r="K1" s="320"/>
      <c r="L1" s="320"/>
      <c r="M1" s="320"/>
      <c r="N1" s="320"/>
      <c r="O1" s="162"/>
      <c r="P1" s="162"/>
      <c r="Q1" s="162"/>
      <c r="R1" s="162"/>
      <c r="S1" s="162"/>
      <c r="T1" s="162"/>
      <c r="U1" s="162"/>
      <c r="V1" s="162"/>
    </row>
    <row r="2" spans="1:23" x14ac:dyDescent="0.25">
      <c r="A2" s="52"/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  <c r="O2" s="162"/>
      <c r="P2" s="162"/>
      <c r="Q2" s="162"/>
      <c r="R2" s="162"/>
      <c r="S2" s="162"/>
      <c r="T2" s="162"/>
      <c r="U2" s="162"/>
      <c r="V2" s="162"/>
    </row>
    <row r="3" spans="1:23" ht="13.5" customHeight="1" x14ac:dyDescent="0.25">
      <c r="A3" s="52"/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  <c r="O3" s="162"/>
      <c r="P3" s="162"/>
      <c r="Q3" s="162"/>
      <c r="R3" s="162"/>
      <c r="S3" s="162"/>
      <c r="T3" s="162"/>
      <c r="U3" s="162"/>
      <c r="V3" s="162"/>
    </row>
    <row r="4" spans="1:23" ht="7.5" hidden="1" customHeight="1" x14ac:dyDescent="0.25">
      <c r="G4" s="14"/>
    </row>
    <row r="5" spans="1:23" ht="18.75" customHeight="1" x14ac:dyDescent="0.25">
      <c r="F5" s="321" t="s">
        <v>298</v>
      </c>
      <c r="G5" s="321"/>
      <c r="H5" s="321"/>
      <c r="I5" s="321"/>
      <c r="J5" s="321"/>
      <c r="K5" s="321"/>
      <c r="L5" s="321"/>
      <c r="M5" s="321"/>
      <c r="N5" s="321"/>
      <c r="O5" s="120"/>
      <c r="P5" s="120"/>
      <c r="Q5" s="120"/>
      <c r="R5" s="120"/>
      <c r="S5" s="120"/>
      <c r="T5" s="120"/>
      <c r="U5" s="120"/>
      <c r="V5" s="120"/>
    </row>
    <row r="6" spans="1:23" ht="22.5" customHeight="1" x14ac:dyDescent="0.25">
      <c r="F6" s="321" t="s">
        <v>137</v>
      </c>
      <c r="G6" s="321"/>
      <c r="H6" s="321"/>
      <c r="I6" s="321"/>
      <c r="J6" s="321"/>
      <c r="K6" s="321"/>
      <c r="L6" s="321"/>
      <c r="M6" s="321"/>
      <c r="N6" s="321"/>
      <c r="O6" s="120"/>
      <c r="P6" s="120"/>
      <c r="Q6" s="120"/>
      <c r="R6" s="120"/>
      <c r="S6" s="120"/>
      <c r="T6" s="120"/>
      <c r="U6" s="120"/>
      <c r="V6" s="120"/>
    </row>
    <row r="7" spans="1:23" ht="1.5" customHeight="1" x14ac:dyDescent="0.3">
      <c r="G7" s="16"/>
    </row>
    <row r="8" spans="1:23" hidden="1" x14ac:dyDescent="0.25">
      <c r="F8" s="117" t="s">
        <v>208</v>
      </c>
      <c r="G8" s="118"/>
      <c r="H8" s="118"/>
      <c r="I8" s="96"/>
      <c r="J8" s="96"/>
      <c r="K8" s="96"/>
      <c r="L8" s="96"/>
      <c r="M8" s="96"/>
    </row>
    <row r="9" spans="1:23" hidden="1" x14ac:dyDescent="0.25">
      <c r="F9" s="116" t="s">
        <v>19</v>
      </c>
      <c r="G9" s="96"/>
      <c r="H9" s="96"/>
      <c r="I9" s="96"/>
      <c r="J9" s="96"/>
      <c r="K9" s="96"/>
      <c r="L9" s="96"/>
      <c r="M9" s="96"/>
    </row>
    <row r="10" spans="1:23" hidden="1" x14ac:dyDescent="0.25">
      <c r="F10" s="116" t="s">
        <v>20</v>
      </c>
      <c r="G10" s="96"/>
      <c r="H10" s="96"/>
      <c r="I10" s="96"/>
      <c r="J10" s="96"/>
      <c r="K10" s="96"/>
      <c r="L10" s="96"/>
      <c r="M10" s="96"/>
    </row>
    <row r="11" spans="1:23" hidden="1" x14ac:dyDescent="0.25">
      <c r="F11" s="116" t="s">
        <v>21</v>
      </c>
      <c r="G11" s="96"/>
      <c r="H11" s="96"/>
      <c r="I11" s="96"/>
      <c r="J11" s="96"/>
      <c r="K11" s="96"/>
      <c r="L11" s="96"/>
      <c r="M11" s="96"/>
    </row>
    <row r="12" spans="1:23" hidden="1" x14ac:dyDescent="0.25">
      <c r="F12" s="116" t="s">
        <v>22</v>
      </c>
      <c r="G12" s="96"/>
      <c r="H12" s="96"/>
      <c r="I12" s="96"/>
      <c r="J12" s="96"/>
      <c r="K12" s="96"/>
      <c r="L12" s="96"/>
      <c r="M12" s="96"/>
    </row>
    <row r="13" spans="1:23" hidden="1" x14ac:dyDescent="0.25">
      <c r="F13" s="116" t="s">
        <v>23</v>
      </c>
      <c r="G13" s="96"/>
      <c r="H13" s="96"/>
      <c r="I13" s="96"/>
      <c r="J13" s="96"/>
      <c r="K13" s="96"/>
      <c r="L13" s="96"/>
      <c r="M13" s="96"/>
    </row>
    <row r="14" spans="1:23" ht="8.25" hidden="1" customHeight="1" x14ac:dyDescent="0.25"/>
    <row r="15" spans="1:23" ht="18.75" hidden="1" customHeight="1" x14ac:dyDescent="0.25"/>
    <row r="16" spans="1:23" ht="15" customHeight="1" x14ac:dyDescent="0.25">
      <c r="F16" s="350" t="s">
        <v>24</v>
      </c>
      <c r="G16" s="399" t="s">
        <v>25</v>
      </c>
      <c r="H16" s="399"/>
      <c r="I16" s="400" t="s">
        <v>26</v>
      </c>
      <c r="J16" s="400"/>
      <c r="K16" s="398" t="s">
        <v>12</v>
      </c>
      <c r="L16" s="398"/>
      <c r="M16" s="398"/>
      <c r="N16" s="401" t="s">
        <v>13</v>
      </c>
      <c r="O16" s="483" t="s">
        <v>336</v>
      </c>
      <c r="P16" s="484"/>
      <c r="Q16" s="484"/>
      <c r="R16" s="484"/>
      <c r="S16" s="484"/>
      <c r="T16" s="484"/>
      <c r="U16" s="484"/>
      <c r="V16" s="484"/>
      <c r="W16" s="484"/>
    </row>
    <row r="17" spans="6:38" ht="15" customHeight="1" x14ac:dyDescent="0.25">
      <c r="F17" s="350"/>
      <c r="G17" s="399"/>
      <c r="H17" s="399"/>
      <c r="I17" s="399" t="s">
        <v>27</v>
      </c>
      <c r="J17" s="399" t="s">
        <v>28</v>
      </c>
      <c r="K17" s="398"/>
      <c r="L17" s="398"/>
      <c r="M17" s="398"/>
      <c r="N17" s="401"/>
      <c r="O17" s="484"/>
      <c r="P17" s="484"/>
      <c r="Q17" s="484"/>
      <c r="R17" s="484"/>
      <c r="S17" s="484"/>
      <c r="T17" s="484"/>
      <c r="U17" s="484"/>
      <c r="V17" s="484"/>
      <c r="W17" s="484"/>
    </row>
    <row r="18" spans="6:38" x14ac:dyDescent="0.25">
      <c r="F18" s="350"/>
      <c r="G18" s="399"/>
      <c r="H18" s="399"/>
      <c r="I18" s="399"/>
      <c r="J18" s="399"/>
      <c r="K18" s="10" t="s">
        <v>14</v>
      </c>
      <c r="L18" s="10" t="s">
        <v>15</v>
      </c>
      <c r="M18" s="10" t="s">
        <v>16</v>
      </c>
      <c r="N18" s="401"/>
      <c r="O18" s="196" t="s">
        <v>331</v>
      </c>
      <c r="P18" s="196" t="s">
        <v>332</v>
      </c>
      <c r="Q18" s="196" t="s">
        <v>347</v>
      </c>
      <c r="R18" s="196" t="s">
        <v>348</v>
      </c>
      <c r="S18" s="196" t="s">
        <v>335</v>
      </c>
      <c r="T18" s="196" t="s">
        <v>337</v>
      </c>
      <c r="U18" s="196" t="s">
        <v>339</v>
      </c>
      <c r="V18" s="196" t="s">
        <v>340</v>
      </c>
      <c r="W18" s="127" t="s">
        <v>338</v>
      </c>
    </row>
    <row r="19" spans="6:38" x14ac:dyDescent="0.25">
      <c r="F19" s="333" t="s">
        <v>29</v>
      </c>
      <c r="G19" s="333"/>
      <c r="H19" s="333"/>
      <c r="I19" s="333"/>
      <c r="J19" s="333"/>
      <c r="K19" s="333"/>
      <c r="L19" s="333"/>
      <c r="M19" s="333"/>
      <c r="N19" s="346"/>
      <c r="O19" s="176"/>
      <c r="P19" s="176"/>
      <c r="Q19" s="176"/>
      <c r="R19" s="176"/>
      <c r="S19" s="176"/>
      <c r="T19" s="176"/>
      <c r="U19" s="176"/>
      <c r="V19" s="176"/>
      <c r="W19" s="170"/>
    </row>
    <row r="20" spans="6:38" ht="24" customHeight="1" x14ac:dyDescent="0.25">
      <c r="F20" s="29">
        <v>177</v>
      </c>
      <c r="G20" s="375" t="s">
        <v>210</v>
      </c>
      <c r="H20" s="376"/>
      <c r="I20" s="333">
        <v>250</v>
      </c>
      <c r="J20" s="333"/>
      <c r="K20" s="9">
        <v>6.85</v>
      </c>
      <c r="L20" s="9">
        <v>8.68</v>
      </c>
      <c r="M20" s="9">
        <v>33.4</v>
      </c>
      <c r="N20" s="105">
        <v>234.7</v>
      </c>
      <c r="O20" s="173">
        <v>319</v>
      </c>
      <c r="P20" s="173">
        <v>160</v>
      </c>
      <c r="Q20" s="173">
        <v>55.3</v>
      </c>
      <c r="R20" s="173">
        <v>239</v>
      </c>
      <c r="S20" s="173">
        <v>1.65</v>
      </c>
      <c r="T20" s="173">
        <v>81</v>
      </c>
      <c r="U20" s="173">
        <v>0.18</v>
      </c>
      <c r="V20" s="173">
        <v>0.22</v>
      </c>
      <c r="W20" s="173">
        <v>1.2</v>
      </c>
      <c r="AC20" s="31"/>
      <c r="AD20" s="11"/>
      <c r="AE20" s="11"/>
      <c r="AF20" s="11"/>
      <c r="AG20" s="11"/>
      <c r="AH20" s="11"/>
    </row>
    <row r="21" spans="6:38" hidden="1" x14ac:dyDescent="0.25">
      <c r="F21" s="29"/>
      <c r="G21" s="381" t="s">
        <v>153</v>
      </c>
      <c r="H21" s="382"/>
      <c r="I21" s="10">
        <v>20</v>
      </c>
      <c r="J21" s="10">
        <v>20</v>
      </c>
      <c r="K21" s="4"/>
      <c r="L21" s="4"/>
      <c r="M21" s="4"/>
      <c r="N21" s="48"/>
      <c r="O21" s="170"/>
      <c r="P21" s="170"/>
      <c r="Q21" s="170"/>
      <c r="R21" s="170"/>
      <c r="S21" s="170"/>
      <c r="T21" s="170"/>
      <c r="U21" s="170"/>
      <c r="V21" s="170"/>
      <c r="W21" s="170"/>
      <c r="AD21" s="11"/>
      <c r="AE21" s="1"/>
      <c r="AF21" s="1"/>
      <c r="AG21" s="1"/>
      <c r="AH21" s="1"/>
    </row>
    <row r="22" spans="6:38" hidden="1" x14ac:dyDescent="0.25">
      <c r="F22" s="29"/>
      <c r="G22" s="437" t="s">
        <v>211</v>
      </c>
      <c r="H22" s="406"/>
      <c r="I22" s="10">
        <v>15</v>
      </c>
      <c r="J22" s="10">
        <v>15</v>
      </c>
      <c r="K22" s="4"/>
      <c r="L22" s="4"/>
      <c r="M22" s="4"/>
      <c r="N22" s="48"/>
      <c r="O22" s="170"/>
      <c r="P22" s="170"/>
      <c r="Q22" s="170"/>
      <c r="R22" s="170"/>
      <c r="S22" s="170"/>
      <c r="T22" s="170"/>
      <c r="U22" s="170"/>
      <c r="V22" s="170"/>
      <c r="W22" s="170"/>
      <c r="AD22" s="11"/>
      <c r="AE22" s="1"/>
      <c r="AF22" s="1"/>
      <c r="AG22" s="1"/>
      <c r="AH22" s="1"/>
    </row>
    <row r="23" spans="6:38" hidden="1" x14ac:dyDescent="0.25">
      <c r="F23" s="29"/>
      <c r="G23" s="382" t="s">
        <v>33</v>
      </c>
      <c r="H23" s="382"/>
      <c r="I23" s="10">
        <v>100</v>
      </c>
      <c r="J23" s="10">
        <v>100</v>
      </c>
      <c r="K23" s="4"/>
      <c r="L23" s="4"/>
      <c r="M23" s="4"/>
      <c r="N23" s="48"/>
      <c r="O23" s="170"/>
      <c r="P23" s="170"/>
      <c r="Q23" s="170"/>
      <c r="R23" s="170"/>
      <c r="S23" s="170"/>
      <c r="T23" s="170"/>
      <c r="U23" s="170"/>
      <c r="V23" s="170"/>
      <c r="W23" s="170"/>
      <c r="AD23" s="11"/>
      <c r="AE23" s="11"/>
      <c r="AF23" s="11"/>
      <c r="AG23" s="11"/>
      <c r="AH23" s="11"/>
    </row>
    <row r="24" spans="6:38" hidden="1" x14ac:dyDescent="0.25">
      <c r="F24" s="29"/>
      <c r="G24" s="382" t="s">
        <v>41</v>
      </c>
      <c r="H24" s="382"/>
      <c r="I24" s="10">
        <v>125</v>
      </c>
      <c r="J24" s="10">
        <v>125</v>
      </c>
      <c r="K24" s="4"/>
      <c r="L24" s="4"/>
      <c r="M24" s="4"/>
      <c r="N24" s="48"/>
      <c r="O24" s="170"/>
      <c r="P24" s="170"/>
      <c r="Q24" s="170"/>
      <c r="R24" s="170"/>
      <c r="S24" s="170"/>
      <c r="T24" s="170"/>
      <c r="U24" s="170"/>
      <c r="V24" s="170"/>
      <c r="W24" s="170"/>
      <c r="AD24" s="11"/>
      <c r="AE24" s="11"/>
      <c r="AF24" s="11"/>
      <c r="AG24" s="11"/>
      <c r="AH24" s="11"/>
    </row>
    <row r="25" spans="6:38" hidden="1" x14ac:dyDescent="0.25">
      <c r="F25" s="29"/>
      <c r="G25" s="382" t="s">
        <v>35</v>
      </c>
      <c r="H25" s="382"/>
      <c r="I25" s="10">
        <v>5</v>
      </c>
      <c r="J25" s="10">
        <v>5</v>
      </c>
      <c r="K25" s="4"/>
      <c r="L25" s="4"/>
      <c r="M25" s="4"/>
      <c r="N25" s="48"/>
      <c r="O25" s="170"/>
      <c r="P25" s="170"/>
      <c r="Q25" s="170"/>
      <c r="R25" s="170"/>
      <c r="S25" s="170"/>
      <c r="T25" s="170"/>
      <c r="U25" s="170"/>
      <c r="V25" s="170"/>
      <c r="W25" s="170"/>
      <c r="AC25" s="31"/>
      <c r="AD25" s="11"/>
      <c r="AE25" s="11"/>
      <c r="AF25" s="11"/>
      <c r="AG25" s="11"/>
      <c r="AH25" s="11"/>
      <c r="AI25" s="31"/>
    </row>
    <row r="26" spans="6:38" hidden="1" x14ac:dyDescent="0.25">
      <c r="F26" s="29"/>
      <c r="G26" s="382" t="s">
        <v>9</v>
      </c>
      <c r="H26" s="382"/>
      <c r="I26" s="10">
        <v>5</v>
      </c>
      <c r="J26" s="10">
        <v>5</v>
      </c>
      <c r="K26" s="4"/>
      <c r="L26" s="4"/>
      <c r="M26" s="4"/>
      <c r="N26" s="48"/>
      <c r="O26" s="170"/>
      <c r="P26" s="170"/>
      <c r="Q26" s="170"/>
      <c r="R26" s="170"/>
      <c r="S26" s="170"/>
      <c r="T26" s="170"/>
      <c r="U26" s="170"/>
      <c r="V26" s="170"/>
      <c r="W26" s="170"/>
      <c r="AA26" s="5"/>
      <c r="AD26" s="11"/>
      <c r="AE26" s="11"/>
      <c r="AF26" s="11"/>
      <c r="AG26" s="11"/>
      <c r="AH26" s="11"/>
      <c r="AI26" s="66"/>
    </row>
    <row r="27" spans="6:38" s="14" customFormat="1" x14ac:dyDescent="0.25">
      <c r="F27" s="9">
        <v>14</v>
      </c>
      <c r="G27" s="374" t="s">
        <v>36</v>
      </c>
      <c r="H27" s="374"/>
      <c r="I27" s="337">
        <v>10</v>
      </c>
      <c r="J27" s="337"/>
      <c r="K27" s="23">
        <v>7.0000000000000007E-2</v>
      </c>
      <c r="L27" s="23">
        <v>8.1999999999999993</v>
      </c>
      <c r="M27" s="23">
        <v>7.0000000000000007E-2</v>
      </c>
      <c r="N27" s="167">
        <v>74</v>
      </c>
      <c r="O27" s="173">
        <v>3</v>
      </c>
      <c r="P27" s="173">
        <v>2.4</v>
      </c>
      <c r="Q27" s="173"/>
      <c r="R27" s="173">
        <v>3</v>
      </c>
      <c r="S27" s="173">
        <v>0.02</v>
      </c>
      <c r="T27" s="173">
        <v>63</v>
      </c>
      <c r="U27" s="173"/>
      <c r="V27" s="173">
        <v>0.01</v>
      </c>
      <c r="W27" s="176"/>
      <c r="X27" s="15"/>
      <c r="Y27" s="15"/>
      <c r="Z27" s="15"/>
      <c r="AA27" s="15"/>
      <c r="AB27" s="34"/>
      <c r="AC27" s="34"/>
      <c r="AD27" s="15"/>
      <c r="AE27" s="15"/>
      <c r="AF27" s="15"/>
      <c r="AG27" s="15"/>
      <c r="AH27" s="15"/>
      <c r="AI27" s="66"/>
      <c r="AJ27" s="34"/>
      <c r="AK27" s="34"/>
      <c r="AL27" s="34"/>
    </row>
    <row r="28" spans="6:38" x14ac:dyDescent="0.25">
      <c r="F28" s="29">
        <v>243</v>
      </c>
      <c r="G28" s="374" t="s">
        <v>286</v>
      </c>
      <c r="H28" s="374"/>
      <c r="I28" s="107">
        <v>53</v>
      </c>
      <c r="J28" s="126">
        <v>50</v>
      </c>
      <c r="K28" s="3">
        <v>5.85</v>
      </c>
      <c r="L28" s="3">
        <v>11.4</v>
      </c>
      <c r="M28" s="3">
        <v>0.1</v>
      </c>
      <c r="N28" s="43">
        <v>126</v>
      </c>
      <c r="O28" s="173">
        <v>76</v>
      </c>
      <c r="P28" s="173">
        <v>15</v>
      </c>
      <c r="Q28" s="173">
        <v>7.4</v>
      </c>
      <c r="R28" s="173">
        <v>50</v>
      </c>
      <c r="S28" s="173">
        <v>0.7</v>
      </c>
      <c r="T28" s="173">
        <v>18.7</v>
      </c>
      <c r="U28" s="173">
        <v>0.09</v>
      </c>
      <c r="V28" s="173">
        <v>7.0000000000000007E-2</v>
      </c>
      <c r="W28" s="170"/>
      <c r="X28" s="11"/>
      <c r="Y28" s="11"/>
      <c r="Z28" s="11"/>
      <c r="AA28" s="11"/>
      <c r="AD28" s="11"/>
      <c r="AE28" s="11"/>
      <c r="AF28" s="11"/>
      <c r="AG28" s="11"/>
      <c r="AH28" s="11"/>
    </row>
    <row r="29" spans="6:38" ht="19.5" customHeight="1" x14ac:dyDescent="0.3">
      <c r="F29" s="29"/>
      <c r="G29" s="334" t="s">
        <v>299</v>
      </c>
      <c r="H29" s="334"/>
      <c r="I29" s="339">
        <v>100</v>
      </c>
      <c r="J29" s="333"/>
      <c r="K29" s="9">
        <v>7.7</v>
      </c>
      <c r="L29" s="9">
        <v>2.92</v>
      </c>
      <c r="M29" s="9">
        <v>50.5</v>
      </c>
      <c r="N29" s="105">
        <v>263</v>
      </c>
      <c r="O29" s="173">
        <v>53.8</v>
      </c>
      <c r="P29" s="173">
        <v>19</v>
      </c>
      <c r="Q29" s="173">
        <v>13</v>
      </c>
      <c r="R29" s="173">
        <v>35</v>
      </c>
      <c r="S29" s="173">
        <v>1.2</v>
      </c>
      <c r="T29" s="174"/>
      <c r="U29" s="173">
        <v>0.11</v>
      </c>
      <c r="V29" s="173">
        <v>0.03</v>
      </c>
      <c r="W29" s="170"/>
      <c r="Y29" s="5"/>
      <c r="Z29" s="11"/>
      <c r="AA29" s="1"/>
      <c r="AB29" s="1"/>
      <c r="AD29" s="11"/>
      <c r="AE29" s="11"/>
      <c r="AF29" s="11"/>
      <c r="AG29" s="11"/>
      <c r="AH29" s="11"/>
      <c r="AI29" s="36"/>
    </row>
    <row r="30" spans="6:38" ht="30" customHeight="1" x14ac:dyDescent="0.25">
      <c r="F30" s="29">
        <v>258</v>
      </c>
      <c r="G30" s="375" t="s">
        <v>39</v>
      </c>
      <c r="H30" s="376"/>
      <c r="I30" s="333">
        <v>200</v>
      </c>
      <c r="J30" s="333"/>
      <c r="K30" s="9">
        <v>2.9</v>
      </c>
      <c r="L30" s="9">
        <v>2.6</v>
      </c>
      <c r="M30" s="9">
        <v>16.100000000000001</v>
      </c>
      <c r="N30" s="105">
        <v>98.6</v>
      </c>
      <c r="O30" s="173">
        <v>46.2</v>
      </c>
      <c r="P30" s="173">
        <v>25.7</v>
      </c>
      <c r="Q30" s="173">
        <v>7</v>
      </c>
      <c r="R30" s="173">
        <v>45</v>
      </c>
      <c r="S30" s="173">
        <v>0.13</v>
      </c>
      <c r="T30" s="173">
        <v>40</v>
      </c>
      <c r="U30" s="173">
        <v>0.04</v>
      </c>
      <c r="V30" s="173">
        <v>0.1</v>
      </c>
      <c r="W30" s="173">
        <v>1.3</v>
      </c>
      <c r="Z30" s="5"/>
      <c r="AA30" s="5"/>
      <c r="AB30" s="11"/>
      <c r="AC30" s="31"/>
      <c r="AD30" s="11"/>
      <c r="AE30" s="11"/>
      <c r="AF30" s="11"/>
      <c r="AG30" s="11"/>
      <c r="AH30" s="11"/>
      <c r="AI30" s="31"/>
    </row>
    <row r="31" spans="6:38" hidden="1" x14ac:dyDescent="0.25">
      <c r="F31" s="39"/>
      <c r="G31" s="382" t="s">
        <v>40</v>
      </c>
      <c r="H31" s="382"/>
      <c r="I31" s="8">
        <v>2</v>
      </c>
      <c r="J31" s="8">
        <v>2</v>
      </c>
      <c r="K31" s="3"/>
      <c r="L31" s="3"/>
      <c r="M31" s="3"/>
      <c r="N31" s="43"/>
      <c r="O31" s="211"/>
      <c r="P31" s="211"/>
      <c r="Q31" s="211"/>
      <c r="R31" s="211"/>
      <c r="S31" s="211"/>
      <c r="T31" s="211"/>
      <c r="U31" s="211"/>
      <c r="V31" s="211"/>
      <c r="W31" s="170"/>
      <c r="Z31" s="5"/>
      <c r="AA31" s="5"/>
      <c r="AB31" s="11"/>
      <c r="AD31" s="11"/>
      <c r="AE31" s="15"/>
      <c r="AF31" s="15"/>
      <c r="AG31" s="15"/>
      <c r="AH31" s="15"/>
    </row>
    <row r="32" spans="6:38" hidden="1" x14ac:dyDescent="0.25">
      <c r="F32" s="39"/>
      <c r="G32" s="382" t="s">
        <v>41</v>
      </c>
      <c r="H32" s="382"/>
      <c r="I32" s="8">
        <v>107</v>
      </c>
      <c r="J32" s="8">
        <v>107</v>
      </c>
      <c r="K32" s="3"/>
      <c r="L32" s="3"/>
      <c r="M32" s="3"/>
      <c r="N32" s="43"/>
      <c r="O32" s="211"/>
      <c r="P32" s="211"/>
      <c r="Q32" s="211"/>
      <c r="R32" s="211"/>
      <c r="S32" s="211"/>
      <c r="T32" s="211"/>
      <c r="U32" s="211"/>
      <c r="V32" s="211"/>
      <c r="W32" s="170"/>
      <c r="Z32" s="5"/>
      <c r="AA32" s="5"/>
      <c r="AD32" s="11"/>
      <c r="AE32" s="15"/>
      <c r="AF32" s="15"/>
      <c r="AG32" s="15"/>
      <c r="AH32" s="15"/>
    </row>
    <row r="33" spans="6:35" hidden="1" x14ac:dyDescent="0.25">
      <c r="F33" s="39"/>
      <c r="G33" s="382" t="s">
        <v>35</v>
      </c>
      <c r="H33" s="382"/>
      <c r="I33" s="8">
        <v>15</v>
      </c>
      <c r="J33" s="8">
        <v>15</v>
      </c>
      <c r="K33" s="3"/>
      <c r="L33" s="3"/>
      <c r="M33" s="3"/>
      <c r="N33" s="43"/>
      <c r="O33" s="211"/>
      <c r="P33" s="211"/>
      <c r="Q33" s="211"/>
      <c r="R33" s="211"/>
      <c r="S33" s="211"/>
      <c r="T33" s="211"/>
      <c r="U33" s="211"/>
      <c r="V33" s="211"/>
      <c r="W33" s="170"/>
      <c r="AA33" s="5"/>
      <c r="AC33" s="32"/>
      <c r="AD33" s="11"/>
      <c r="AE33" s="11"/>
      <c r="AF33" s="11"/>
      <c r="AG33" s="11"/>
      <c r="AH33" s="11"/>
      <c r="AI33" s="31"/>
    </row>
    <row r="34" spans="6:35" hidden="1" x14ac:dyDescent="0.25">
      <c r="F34" s="39"/>
      <c r="G34" s="382" t="s">
        <v>33</v>
      </c>
      <c r="H34" s="382"/>
      <c r="I34" s="8">
        <v>100</v>
      </c>
      <c r="J34" s="8">
        <v>100</v>
      </c>
      <c r="K34" s="3"/>
      <c r="L34" s="3"/>
      <c r="M34" s="3"/>
      <c r="N34" s="43"/>
      <c r="O34" s="211"/>
      <c r="P34" s="211"/>
      <c r="Q34" s="211"/>
      <c r="R34" s="211"/>
      <c r="S34" s="211"/>
      <c r="T34" s="211"/>
      <c r="U34" s="211"/>
      <c r="V34" s="211"/>
      <c r="W34" s="170"/>
      <c r="AA34" s="5"/>
      <c r="AC34" s="32"/>
      <c r="AD34" s="11"/>
      <c r="AE34" s="11"/>
      <c r="AF34" s="11"/>
      <c r="AG34" s="11"/>
      <c r="AH34" s="11"/>
      <c r="AI34" s="31"/>
    </row>
    <row r="35" spans="6:35" x14ac:dyDescent="0.25">
      <c r="F35" s="39"/>
      <c r="G35" s="340" t="s">
        <v>42</v>
      </c>
      <c r="H35" s="340"/>
      <c r="I35" s="341">
        <f>I20+I27+I28+I29+I30</f>
        <v>613</v>
      </c>
      <c r="J35" s="342"/>
      <c r="K35" s="3">
        <f>SUM(K20:K34)</f>
        <v>23.369999999999997</v>
      </c>
      <c r="L35" s="3">
        <f>SUM(L20:L34)</f>
        <v>33.800000000000004</v>
      </c>
      <c r="M35" s="3">
        <f>SUM(M20:M34)</f>
        <v>100.16999999999999</v>
      </c>
      <c r="N35" s="43">
        <f>SUM(N20:N34)</f>
        <v>796.30000000000007</v>
      </c>
      <c r="O35" s="211">
        <f>SUM(O20:O34)</f>
        <v>498</v>
      </c>
      <c r="P35" s="211">
        <f t="shared" ref="P35:W35" si="0">SUM(P20:P34)</f>
        <v>222.1</v>
      </c>
      <c r="Q35" s="211">
        <f t="shared" si="0"/>
        <v>82.699999999999989</v>
      </c>
      <c r="R35" s="211">
        <f t="shared" si="0"/>
        <v>372</v>
      </c>
      <c r="S35" s="211">
        <f t="shared" si="0"/>
        <v>3.7</v>
      </c>
      <c r="T35" s="211">
        <f t="shared" si="0"/>
        <v>202.7</v>
      </c>
      <c r="U35" s="211">
        <f t="shared" si="0"/>
        <v>0.42</v>
      </c>
      <c r="V35" s="211">
        <f t="shared" si="0"/>
        <v>0.43000000000000005</v>
      </c>
      <c r="W35" s="211">
        <f t="shared" si="0"/>
        <v>2.5</v>
      </c>
      <c r="AA35" s="5"/>
      <c r="AD35" s="11"/>
      <c r="AE35" s="11"/>
      <c r="AF35" s="11"/>
      <c r="AG35" s="11"/>
      <c r="AH35" s="11"/>
      <c r="AI35" s="31"/>
    </row>
    <row r="36" spans="6:35" x14ac:dyDescent="0.25">
      <c r="F36" s="79"/>
      <c r="G36" s="26"/>
      <c r="H36" s="26"/>
      <c r="I36" s="27"/>
      <c r="J36" s="27"/>
      <c r="K36" s="27"/>
      <c r="L36" s="27"/>
      <c r="M36" s="27"/>
      <c r="N36" s="168">
        <f>N35/N112</f>
        <v>0.23943831373846111</v>
      </c>
      <c r="O36" s="226"/>
      <c r="P36" s="226"/>
      <c r="Q36" s="226"/>
      <c r="R36" s="226"/>
      <c r="S36" s="226"/>
      <c r="T36" s="226"/>
      <c r="U36" s="226"/>
      <c r="V36" s="226"/>
      <c r="W36" s="170"/>
      <c r="AA36" s="5"/>
      <c r="AD36" s="11"/>
      <c r="AE36" s="11"/>
      <c r="AF36" s="11"/>
      <c r="AG36" s="11"/>
      <c r="AH36" s="11"/>
      <c r="AI36" s="31"/>
    </row>
    <row r="37" spans="6:35" ht="18.75" x14ac:dyDescent="0.3">
      <c r="F37" s="333" t="s">
        <v>43</v>
      </c>
      <c r="G37" s="333"/>
      <c r="H37" s="333"/>
      <c r="I37" s="333"/>
      <c r="J37" s="333"/>
      <c r="K37" s="333"/>
      <c r="L37" s="333"/>
      <c r="M37" s="333"/>
      <c r="N37" s="346"/>
      <c r="O37" s="176"/>
      <c r="P37" s="176"/>
      <c r="Q37" s="176"/>
      <c r="R37" s="176"/>
      <c r="S37" s="176"/>
      <c r="T37" s="176"/>
      <c r="U37" s="176"/>
      <c r="V37" s="176"/>
      <c r="W37" s="170"/>
      <c r="AA37" s="5"/>
      <c r="AC37" s="36"/>
      <c r="AD37" s="11"/>
      <c r="AE37" s="11"/>
      <c r="AF37" s="11"/>
      <c r="AG37" s="11"/>
      <c r="AH37" s="11"/>
      <c r="AI37" s="31"/>
    </row>
    <row r="38" spans="6:35" x14ac:dyDescent="0.25">
      <c r="F38" s="39"/>
      <c r="G38" s="374" t="s">
        <v>44</v>
      </c>
      <c r="H38" s="374"/>
      <c r="I38" s="337">
        <v>310</v>
      </c>
      <c r="J38" s="337"/>
      <c r="K38" s="3">
        <f>K39+K40</f>
        <v>3.51</v>
      </c>
      <c r="L38" s="3">
        <f>L39+L40</f>
        <v>0.43</v>
      </c>
      <c r="M38" s="3">
        <f>M39+M40</f>
        <v>47.370000000000005</v>
      </c>
      <c r="N38" s="43">
        <f>N39+N40</f>
        <v>199.72</v>
      </c>
      <c r="O38" s="173">
        <v>155</v>
      </c>
      <c r="P38" s="173">
        <v>19</v>
      </c>
      <c r="Q38" s="173">
        <v>12</v>
      </c>
      <c r="R38" s="173">
        <v>16</v>
      </c>
      <c r="S38" s="191" t="s">
        <v>346</v>
      </c>
      <c r="T38" s="191"/>
      <c r="U38" s="191" t="s">
        <v>341</v>
      </c>
      <c r="V38" s="191" t="s">
        <v>342</v>
      </c>
      <c r="W38" s="173">
        <v>31</v>
      </c>
      <c r="AA38" s="5"/>
      <c r="AC38" s="80"/>
      <c r="AD38" s="81"/>
      <c r="AE38" s="81"/>
      <c r="AF38" s="81"/>
      <c r="AG38" s="81"/>
      <c r="AH38" s="81"/>
      <c r="AI38" s="68"/>
    </row>
    <row r="39" spans="6:35" hidden="1" x14ac:dyDescent="0.25">
      <c r="F39" s="39"/>
      <c r="G39" s="423" t="s">
        <v>294</v>
      </c>
      <c r="H39" s="392"/>
      <c r="I39" s="400">
        <v>110</v>
      </c>
      <c r="J39" s="400"/>
      <c r="K39" s="8">
        <v>1.65</v>
      </c>
      <c r="L39" s="8">
        <v>0.22</v>
      </c>
      <c r="M39" s="142">
        <v>23.98</v>
      </c>
      <c r="N39" s="133">
        <v>104.5</v>
      </c>
      <c r="O39" s="176">
        <v>155</v>
      </c>
      <c r="P39" s="176">
        <v>19</v>
      </c>
      <c r="Q39" s="176">
        <v>12</v>
      </c>
      <c r="R39" s="176">
        <v>16</v>
      </c>
      <c r="S39" s="180" t="s">
        <v>353</v>
      </c>
      <c r="T39" s="180"/>
      <c r="U39" s="180" t="s">
        <v>341</v>
      </c>
      <c r="V39" s="180" t="s">
        <v>342</v>
      </c>
      <c r="W39" s="176">
        <v>32</v>
      </c>
      <c r="AA39" s="5"/>
      <c r="AC39" s="80"/>
      <c r="AD39" s="81"/>
      <c r="AE39" s="81"/>
      <c r="AF39" s="81"/>
      <c r="AG39" s="81"/>
      <c r="AH39" s="81"/>
      <c r="AI39" s="68"/>
    </row>
    <row r="40" spans="6:35" hidden="1" x14ac:dyDescent="0.25">
      <c r="F40" s="39"/>
      <c r="G40" s="382" t="s">
        <v>138</v>
      </c>
      <c r="H40" s="382"/>
      <c r="I40" s="400">
        <v>200</v>
      </c>
      <c r="J40" s="400"/>
      <c r="K40" s="8">
        <v>1.86</v>
      </c>
      <c r="L40" s="8">
        <v>0.21</v>
      </c>
      <c r="M40" s="8">
        <v>23.39</v>
      </c>
      <c r="N40" s="133">
        <v>95.22</v>
      </c>
      <c r="O40" s="176">
        <v>155</v>
      </c>
      <c r="P40" s="176">
        <v>19</v>
      </c>
      <c r="Q40" s="176">
        <v>12</v>
      </c>
      <c r="R40" s="176">
        <v>16</v>
      </c>
      <c r="S40" s="180" t="s">
        <v>354</v>
      </c>
      <c r="T40" s="180"/>
      <c r="U40" s="180" t="s">
        <v>341</v>
      </c>
      <c r="V40" s="180" t="s">
        <v>342</v>
      </c>
      <c r="W40" s="176">
        <v>33</v>
      </c>
      <c r="X40" s="5"/>
      <c r="Y40" s="11"/>
      <c r="Z40" s="11"/>
      <c r="AA40" s="5"/>
      <c r="AC40" s="31"/>
      <c r="AD40" s="11"/>
      <c r="AE40" s="11"/>
      <c r="AF40" s="11"/>
      <c r="AG40" s="11"/>
      <c r="AH40" s="11"/>
      <c r="AI40" s="31"/>
    </row>
    <row r="41" spans="6:35" x14ac:dyDescent="0.25">
      <c r="F41" s="39"/>
      <c r="G41" s="340" t="s">
        <v>42</v>
      </c>
      <c r="H41" s="340"/>
      <c r="I41" s="341">
        <v>310</v>
      </c>
      <c r="J41" s="342"/>
      <c r="K41" s="3">
        <f>SUM(K39:K40)</f>
        <v>3.51</v>
      </c>
      <c r="L41" s="3">
        <f>SUM(L39:L40)</f>
        <v>0.43</v>
      </c>
      <c r="M41" s="3">
        <f>SUM(M39:M40)</f>
        <v>47.370000000000005</v>
      </c>
      <c r="N41" s="43">
        <f>SUM(N39:N40)</f>
        <v>199.72</v>
      </c>
      <c r="O41" s="176">
        <v>155</v>
      </c>
      <c r="P41" s="176">
        <v>19</v>
      </c>
      <c r="Q41" s="176">
        <v>12</v>
      </c>
      <c r="R41" s="176">
        <v>16</v>
      </c>
      <c r="S41" s="180" t="s">
        <v>346</v>
      </c>
      <c r="T41" s="180"/>
      <c r="U41" s="180" t="s">
        <v>341</v>
      </c>
      <c r="V41" s="180" t="s">
        <v>342</v>
      </c>
      <c r="W41" s="176">
        <v>31</v>
      </c>
      <c r="AA41" s="5"/>
      <c r="AC41" s="31"/>
      <c r="AD41" s="11"/>
      <c r="AE41" s="11"/>
      <c r="AF41" s="11"/>
      <c r="AG41" s="11"/>
      <c r="AH41" s="11"/>
    </row>
    <row r="42" spans="6:35" x14ac:dyDescent="0.25">
      <c r="F42" s="79"/>
      <c r="G42" s="26"/>
      <c r="H42" s="26"/>
      <c r="I42" s="27"/>
      <c r="J42" s="27"/>
      <c r="K42" s="27"/>
      <c r="L42" s="27"/>
      <c r="M42" s="27"/>
      <c r="N42" s="168">
        <f>N41/N112</f>
        <v>6.0053522566677696E-2</v>
      </c>
      <c r="O42" s="226"/>
      <c r="P42" s="226"/>
      <c r="Q42" s="226"/>
      <c r="R42" s="226"/>
      <c r="S42" s="226"/>
      <c r="T42" s="226"/>
      <c r="U42" s="226"/>
      <c r="V42" s="226"/>
      <c r="W42" s="170"/>
      <c r="AA42" s="5"/>
      <c r="AC42" s="31"/>
      <c r="AD42" s="11"/>
      <c r="AE42" s="11"/>
      <c r="AF42" s="11"/>
      <c r="AG42" s="11"/>
      <c r="AH42" s="11"/>
    </row>
    <row r="43" spans="6:35" x14ac:dyDescent="0.25">
      <c r="F43" s="333" t="s">
        <v>45</v>
      </c>
      <c r="G43" s="333"/>
      <c r="H43" s="333"/>
      <c r="I43" s="333"/>
      <c r="J43" s="333"/>
      <c r="K43" s="333"/>
      <c r="L43" s="333"/>
      <c r="M43" s="333"/>
      <c r="N43" s="346"/>
      <c r="O43" s="176"/>
      <c r="P43" s="176"/>
      <c r="Q43" s="176"/>
      <c r="R43" s="176"/>
      <c r="S43" s="176"/>
      <c r="T43" s="176"/>
      <c r="U43" s="176"/>
      <c r="V43" s="176"/>
      <c r="W43" s="170"/>
      <c r="AA43" s="5"/>
      <c r="AC43" s="31"/>
      <c r="AD43" s="11"/>
      <c r="AE43" s="11"/>
      <c r="AF43" s="11"/>
      <c r="AG43" s="11"/>
      <c r="AH43" s="11"/>
    </row>
    <row r="44" spans="6:35" ht="21.75" customHeight="1" x14ac:dyDescent="0.3">
      <c r="F44" s="29">
        <v>28</v>
      </c>
      <c r="G44" s="334" t="s">
        <v>139</v>
      </c>
      <c r="H44" s="334"/>
      <c r="I44" s="333">
        <v>150</v>
      </c>
      <c r="J44" s="333"/>
      <c r="K44" s="9">
        <v>2</v>
      </c>
      <c r="L44" s="9">
        <v>5.67</v>
      </c>
      <c r="M44" s="9">
        <v>5.2</v>
      </c>
      <c r="N44" s="105">
        <v>80.3</v>
      </c>
      <c r="O44" s="173">
        <v>189</v>
      </c>
      <c r="P44" s="173">
        <v>49.4</v>
      </c>
      <c r="Q44" s="173">
        <v>18.899999999999999</v>
      </c>
      <c r="R44" s="173">
        <v>45.4</v>
      </c>
      <c r="S44" s="173">
        <v>0.8</v>
      </c>
      <c r="T44" s="173">
        <v>14.8</v>
      </c>
      <c r="U44" s="173">
        <v>0.02</v>
      </c>
      <c r="V44" s="173">
        <v>0.08</v>
      </c>
      <c r="W44" s="172">
        <v>11.7</v>
      </c>
      <c r="X44" s="5"/>
      <c r="Y44" s="11"/>
      <c r="Z44" s="11"/>
      <c r="AA44" s="11"/>
      <c r="AB44" s="11"/>
      <c r="AC44" s="32"/>
      <c r="AD44" s="11"/>
      <c r="AE44" s="1"/>
      <c r="AF44" s="1"/>
      <c r="AG44" s="1"/>
      <c r="AH44" s="1"/>
      <c r="AI44" s="40"/>
    </row>
    <row r="45" spans="6:35" hidden="1" x14ac:dyDescent="0.25">
      <c r="F45" s="29"/>
      <c r="G45" s="382" t="s">
        <v>140</v>
      </c>
      <c r="H45" s="382"/>
      <c r="I45" s="10">
        <v>100</v>
      </c>
      <c r="J45" s="10">
        <v>90</v>
      </c>
      <c r="K45" s="4"/>
      <c r="L45" s="4"/>
      <c r="M45" s="4"/>
      <c r="N45" s="48"/>
      <c r="O45" s="170"/>
      <c r="P45" s="170"/>
      <c r="Q45" s="170"/>
      <c r="R45" s="170"/>
      <c r="S45" s="170"/>
      <c r="T45" s="170"/>
      <c r="U45" s="170"/>
      <c r="V45" s="170"/>
      <c r="W45" s="170"/>
      <c r="AA45" s="5"/>
      <c r="AC45" s="31"/>
      <c r="AD45" s="11"/>
      <c r="AE45" s="11"/>
      <c r="AF45" s="11"/>
      <c r="AG45" s="11"/>
      <c r="AH45" s="11"/>
      <c r="AI45" s="67"/>
    </row>
    <row r="46" spans="6:35" hidden="1" x14ac:dyDescent="0.25">
      <c r="F46" s="29"/>
      <c r="G46" s="382" t="s">
        <v>111</v>
      </c>
      <c r="H46" s="382"/>
      <c r="I46" s="10">
        <v>44</v>
      </c>
      <c r="J46" s="10">
        <v>42</v>
      </c>
      <c r="K46" s="4"/>
      <c r="L46" s="4"/>
      <c r="M46" s="4"/>
      <c r="N46" s="48"/>
      <c r="O46" s="170"/>
      <c r="P46" s="170"/>
      <c r="Q46" s="170"/>
      <c r="R46" s="170"/>
      <c r="S46" s="170"/>
      <c r="T46" s="170"/>
      <c r="U46" s="170"/>
      <c r="V46" s="170"/>
      <c r="W46" s="170"/>
      <c r="AA46" s="5"/>
      <c r="AD46" s="11"/>
      <c r="AE46" s="35"/>
      <c r="AF46" s="35"/>
      <c r="AG46" s="35"/>
      <c r="AH46" s="35"/>
    </row>
    <row r="47" spans="6:35" ht="15.75" hidden="1" customHeight="1" x14ac:dyDescent="0.3">
      <c r="F47" s="29"/>
      <c r="G47" s="382" t="s">
        <v>49</v>
      </c>
      <c r="H47" s="382"/>
      <c r="I47" s="10">
        <v>8</v>
      </c>
      <c r="J47" s="10">
        <v>7</v>
      </c>
      <c r="K47" s="4"/>
      <c r="L47" s="4"/>
      <c r="M47" s="4"/>
      <c r="N47" s="48"/>
      <c r="O47" s="170"/>
      <c r="P47" s="170"/>
      <c r="Q47" s="170"/>
      <c r="R47" s="170"/>
      <c r="S47" s="170"/>
      <c r="T47" s="170"/>
      <c r="U47" s="170"/>
      <c r="V47" s="170"/>
      <c r="W47" s="170"/>
      <c r="AA47" s="5"/>
      <c r="AD47" s="11"/>
      <c r="AE47" s="11"/>
      <c r="AF47" s="11"/>
      <c r="AG47" s="11"/>
      <c r="AH47" s="11"/>
      <c r="AI47" s="45"/>
    </row>
    <row r="48" spans="6:35" ht="14.25" hidden="1" customHeight="1" x14ac:dyDescent="0.3">
      <c r="F48" s="29"/>
      <c r="G48" s="382" t="s">
        <v>8</v>
      </c>
      <c r="H48" s="382"/>
      <c r="I48" s="10">
        <v>6</v>
      </c>
      <c r="J48" s="10">
        <v>6</v>
      </c>
      <c r="K48" s="4"/>
      <c r="L48" s="4"/>
      <c r="M48" s="4"/>
      <c r="N48" s="48"/>
      <c r="O48" s="170"/>
      <c r="P48" s="170"/>
      <c r="Q48" s="170"/>
      <c r="R48" s="170"/>
      <c r="S48" s="170"/>
      <c r="T48" s="170"/>
      <c r="U48" s="170"/>
      <c r="V48" s="170"/>
      <c r="W48" s="170"/>
      <c r="AA48" s="5"/>
      <c r="AC48" s="40"/>
      <c r="AD48" s="11"/>
      <c r="AE48" s="11"/>
      <c r="AF48" s="11"/>
      <c r="AG48" s="11"/>
      <c r="AH48" s="11"/>
      <c r="AI48" s="45"/>
    </row>
    <row r="49" spans="6:35" ht="18.75" hidden="1" x14ac:dyDescent="0.3">
      <c r="F49" s="29"/>
      <c r="G49" s="382" t="s">
        <v>10</v>
      </c>
      <c r="H49" s="382"/>
      <c r="I49" s="10">
        <v>5</v>
      </c>
      <c r="J49" s="10">
        <v>5</v>
      </c>
      <c r="K49" s="4"/>
      <c r="L49" s="4"/>
      <c r="M49" s="4"/>
      <c r="N49" s="48"/>
      <c r="O49" s="170"/>
      <c r="P49" s="170"/>
      <c r="Q49" s="170"/>
      <c r="R49" s="170"/>
      <c r="S49" s="170"/>
      <c r="T49" s="170"/>
      <c r="U49" s="170"/>
      <c r="V49" s="170"/>
      <c r="W49" s="170"/>
      <c r="AA49" s="5"/>
      <c r="AD49" s="11"/>
      <c r="AE49" s="11"/>
      <c r="AF49" s="11"/>
      <c r="AG49" s="1"/>
      <c r="AH49" s="1"/>
      <c r="AI49" s="45"/>
    </row>
    <row r="50" spans="6:35" ht="24" customHeight="1" x14ac:dyDescent="0.25">
      <c r="F50" s="29">
        <v>63</v>
      </c>
      <c r="G50" s="334" t="s">
        <v>141</v>
      </c>
      <c r="H50" s="334"/>
      <c r="I50" s="333">
        <v>300</v>
      </c>
      <c r="J50" s="333"/>
      <c r="K50" s="9">
        <v>6.22</v>
      </c>
      <c r="L50" s="9">
        <v>4.26</v>
      </c>
      <c r="M50" s="9">
        <v>14.13</v>
      </c>
      <c r="N50" s="105">
        <v>135.5</v>
      </c>
      <c r="O50" s="173">
        <v>248</v>
      </c>
      <c r="P50" s="173">
        <v>27</v>
      </c>
      <c r="Q50" s="173">
        <v>11.7</v>
      </c>
      <c r="R50" s="173">
        <v>28.4</v>
      </c>
      <c r="S50" s="173">
        <v>0.44</v>
      </c>
      <c r="T50" s="173"/>
      <c r="U50" s="173">
        <v>0.05</v>
      </c>
      <c r="V50" s="173">
        <v>0.03</v>
      </c>
      <c r="W50" s="175">
        <v>22.15</v>
      </c>
      <c r="X50" s="5"/>
      <c r="Z50" t="s">
        <v>51</v>
      </c>
      <c r="AA50" s="5"/>
      <c r="AD50" s="11"/>
      <c r="AE50" s="15"/>
      <c r="AF50" s="15"/>
      <c r="AG50" s="15"/>
      <c r="AH50" s="15"/>
      <c r="AI50" s="32"/>
    </row>
    <row r="51" spans="6:35" ht="15.75" hidden="1" customHeight="1" x14ac:dyDescent="0.3">
      <c r="F51" s="29"/>
      <c r="G51" s="382" t="s">
        <v>142</v>
      </c>
      <c r="H51" s="382"/>
      <c r="I51" s="10">
        <v>103</v>
      </c>
      <c r="J51" s="10">
        <v>100</v>
      </c>
      <c r="K51" s="9"/>
      <c r="L51" s="9"/>
      <c r="M51" s="9"/>
      <c r="N51" s="105"/>
      <c r="O51" s="173"/>
      <c r="P51" s="173"/>
      <c r="Q51" s="173"/>
      <c r="R51" s="173"/>
      <c r="S51" s="173"/>
      <c r="T51" s="173"/>
      <c r="U51" s="173"/>
      <c r="V51" s="173"/>
      <c r="W51" s="170"/>
      <c r="AA51" s="5"/>
      <c r="AC51" s="45"/>
      <c r="AD51" s="11"/>
      <c r="AE51" s="11"/>
      <c r="AF51" s="11"/>
      <c r="AG51" s="11"/>
      <c r="AH51" s="11"/>
      <c r="AI51" s="32"/>
    </row>
    <row r="52" spans="6:35" hidden="1" x14ac:dyDescent="0.25">
      <c r="F52" s="29"/>
      <c r="G52" s="382" t="s">
        <v>5</v>
      </c>
      <c r="H52" s="382"/>
      <c r="I52" s="10">
        <v>80</v>
      </c>
      <c r="J52" s="10">
        <v>60</v>
      </c>
      <c r="K52" s="4"/>
      <c r="L52" s="4"/>
      <c r="M52" s="4"/>
      <c r="N52" s="48"/>
      <c r="O52" s="170"/>
      <c r="P52" s="170"/>
      <c r="Q52" s="170"/>
      <c r="R52" s="170"/>
      <c r="S52" s="170"/>
      <c r="T52" s="170"/>
      <c r="U52" s="170"/>
      <c r="V52" s="170"/>
      <c r="W52" s="170"/>
      <c r="AA52" s="5"/>
      <c r="AC52" s="69"/>
      <c r="AD52" s="11"/>
      <c r="AE52" s="11"/>
      <c r="AF52" s="11"/>
      <c r="AG52" s="11"/>
      <c r="AH52" s="11"/>
      <c r="AI52" s="31"/>
    </row>
    <row r="53" spans="6:35" hidden="1" x14ac:dyDescent="0.25">
      <c r="F53" s="29"/>
      <c r="G53" s="382" t="s">
        <v>49</v>
      </c>
      <c r="H53" s="382"/>
      <c r="I53" s="10">
        <v>15</v>
      </c>
      <c r="J53" s="10">
        <v>12</v>
      </c>
      <c r="K53" s="4"/>
      <c r="L53" s="4"/>
      <c r="M53" s="4"/>
      <c r="N53" s="48"/>
      <c r="O53" s="170"/>
      <c r="P53" s="170"/>
      <c r="Q53" s="170"/>
      <c r="R53" s="170"/>
      <c r="S53" s="170"/>
      <c r="T53" s="170"/>
      <c r="U53" s="170"/>
      <c r="V53" s="170"/>
      <c r="W53" s="170"/>
      <c r="AA53" s="5"/>
      <c r="AC53" s="69"/>
      <c r="AD53" s="11"/>
      <c r="AE53" s="11"/>
      <c r="AF53" s="11"/>
      <c r="AG53" s="11"/>
      <c r="AH53" s="11"/>
      <c r="AI53" s="67"/>
    </row>
    <row r="54" spans="6:35" hidden="1" x14ac:dyDescent="0.25">
      <c r="F54" s="29"/>
      <c r="G54" s="382" t="s">
        <v>53</v>
      </c>
      <c r="H54" s="382"/>
      <c r="I54" s="10">
        <v>15</v>
      </c>
      <c r="J54" s="10">
        <v>12</v>
      </c>
      <c r="K54" s="4"/>
      <c r="L54" s="4"/>
      <c r="M54" s="4"/>
      <c r="N54" s="48"/>
      <c r="O54" s="170"/>
      <c r="P54" s="170"/>
      <c r="Q54" s="170"/>
      <c r="R54" s="170"/>
      <c r="S54" s="170"/>
      <c r="T54" s="170"/>
      <c r="U54" s="170"/>
      <c r="V54" s="170"/>
      <c r="W54" s="170"/>
      <c r="AA54" s="5"/>
      <c r="AC54" s="32"/>
      <c r="AD54" s="11"/>
      <c r="AE54" s="11"/>
      <c r="AF54" s="11"/>
      <c r="AG54" s="11"/>
      <c r="AH54" s="11"/>
      <c r="AI54" s="32"/>
    </row>
    <row r="55" spans="6:35" hidden="1" x14ac:dyDescent="0.25">
      <c r="F55" s="29"/>
      <c r="G55" s="382" t="s">
        <v>99</v>
      </c>
      <c r="H55" s="382"/>
      <c r="I55" s="10">
        <v>7</v>
      </c>
      <c r="J55" s="10">
        <v>7</v>
      </c>
      <c r="K55" s="4"/>
      <c r="L55" s="4"/>
      <c r="M55" s="4"/>
      <c r="N55" s="48"/>
      <c r="O55" s="170"/>
      <c r="P55" s="170"/>
      <c r="Q55" s="170"/>
      <c r="R55" s="170"/>
      <c r="S55" s="170"/>
      <c r="T55" s="170"/>
      <c r="U55" s="170"/>
      <c r="V55" s="170"/>
      <c r="W55" s="170"/>
      <c r="AA55" s="5"/>
      <c r="AC55" s="32"/>
      <c r="AD55" s="11"/>
      <c r="AE55" s="1"/>
      <c r="AF55" s="1"/>
      <c r="AG55" s="1"/>
      <c r="AH55" s="1"/>
      <c r="AI55" s="67"/>
    </row>
    <row r="56" spans="6:35" hidden="1" x14ac:dyDescent="0.25">
      <c r="F56" s="29"/>
      <c r="G56" s="382" t="s">
        <v>10</v>
      </c>
      <c r="H56" s="382"/>
      <c r="I56" s="10">
        <v>3</v>
      </c>
      <c r="J56" s="10">
        <v>3</v>
      </c>
      <c r="K56" s="4"/>
      <c r="L56" s="4"/>
      <c r="M56" s="4"/>
      <c r="N56" s="48"/>
      <c r="O56" s="170"/>
      <c r="P56" s="170"/>
      <c r="Q56" s="170"/>
      <c r="R56" s="170"/>
      <c r="S56" s="170"/>
      <c r="T56" s="170"/>
      <c r="U56" s="170"/>
      <c r="V56" s="170"/>
      <c r="W56" s="170"/>
      <c r="AA56" s="5"/>
      <c r="AC56" s="32"/>
      <c r="AD56" s="11"/>
      <c r="AE56" s="11"/>
      <c r="AF56" s="11"/>
      <c r="AG56" s="11"/>
      <c r="AH56" s="11"/>
    </row>
    <row r="57" spans="6:35" hidden="1" x14ac:dyDescent="0.25">
      <c r="F57" s="29"/>
      <c r="G57" s="382" t="s">
        <v>41</v>
      </c>
      <c r="H57" s="382"/>
      <c r="I57" s="10">
        <v>200</v>
      </c>
      <c r="J57" s="10">
        <v>200</v>
      </c>
      <c r="K57" s="4"/>
      <c r="L57" s="4"/>
      <c r="M57" s="4"/>
      <c r="N57" s="48"/>
      <c r="O57" s="170"/>
      <c r="P57" s="170"/>
      <c r="Q57" s="170"/>
      <c r="R57" s="170"/>
      <c r="S57" s="170"/>
      <c r="T57" s="170"/>
      <c r="U57" s="170"/>
      <c r="V57" s="170"/>
      <c r="W57" s="170"/>
      <c r="AA57" s="5"/>
      <c r="AD57" s="11"/>
      <c r="AE57" s="35"/>
      <c r="AF57" s="35"/>
      <c r="AG57" s="35"/>
      <c r="AH57" s="35"/>
    </row>
    <row r="58" spans="6:35" x14ac:dyDescent="0.25">
      <c r="F58" s="29">
        <v>160</v>
      </c>
      <c r="G58" s="374" t="s">
        <v>212</v>
      </c>
      <c r="H58" s="374"/>
      <c r="I58" s="337">
        <v>250</v>
      </c>
      <c r="J58" s="337"/>
      <c r="K58" s="3">
        <v>11.56</v>
      </c>
      <c r="L58" s="3">
        <v>14.27</v>
      </c>
      <c r="M58" s="3">
        <v>30.17</v>
      </c>
      <c r="N58" s="43">
        <v>307.57</v>
      </c>
      <c r="O58" s="171">
        <v>357</v>
      </c>
      <c r="P58" s="171">
        <v>52</v>
      </c>
      <c r="Q58" s="171">
        <v>31</v>
      </c>
      <c r="R58" s="171">
        <v>124</v>
      </c>
      <c r="S58" s="171">
        <v>1.1200000000000001</v>
      </c>
      <c r="T58" s="171">
        <v>27.7</v>
      </c>
      <c r="U58" s="171">
        <v>0.06</v>
      </c>
      <c r="V58" s="171">
        <v>0.1</v>
      </c>
      <c r="W58" s="172">
        <v>13.55</v>
      </c>
      <c r="X58" s="322"/>
      <c r="Y58" s="322"/>
      <c r="Z58" s="15"/>
      <c r="AA58" s="15"/>
      <c r="AB58" s="15"/>
      <c r="AC58" s="15"/>
      <c r="AD58" s="11"/>
      <c r="AE58" s="11"/>
      <c r="AF58" s="11"/>
      <c r="AG58" s="11"/>
      <c r="AH58" s="11"/>
    </row>
    <row r="59" spans="6:35" hidden="1" x14ac:dyDescent="0.25">
      <c r="F59" s="39"/>
      <c r="G59" s="381" t="s">
        <v>97</v>
      </c>
      <c r="H59" s="382"/>
      <c r="I59" s="10">
        <v>78</v>
      </c>
      <c r="J59" s="10">
        <v>66</v>
      </c>
      <c r="K59" s="4"/>
      <c r="L59" s="4"/>
      <c r="M59" s="4"/>
      <c r="N59" s="48"/>
      <c r="O59" s="170"/>
      <c r="P59" s="170"/>
      <c r="Q59" s="170"/>
      <c r="R59" s="170"/>
      <c r="S59" s="170"/>
      <c r="T59" s="170"/>
      <c r="U59" s="170"/>
      <c r="V59" s="170"/>
      <c r="W59" s="170"/>
      <c r="X59" s="11"/>
      <c r="Y59" s="11"/>
      <c r="Z59" s="5"/>
      <c r="AA59" s="5"/>
      <c r="AD59" s="11"/>
      <c r="AE59" s="1"/>
      <c r="AF59" s="1"/>
      <c r="AG59" s="1"/>
      <c r="AH59" s="1"/>
    </row>
    <row r="60" spans="6:35" hidden="1" x14ac:dyDescent="0.25">
      <c r="F60" s="39"/>
      <c r="G60" s="381" t="s">
        <v>31</v>
      </c>
      <c r="H60" s="382"/>
      <c r="I60" s="10">
        <v>35</v>
      </c>
      <c r="J60" s="10">
        <v>35</v>
      </c>
      <c r="K60" s="4"/>
      <c r="L60" s="4"/>
      <c r="M60" s="4"/>
      <c r="N60" s="48"/>
      <c r="O60" s="170"/>
      <c r="P60" s="170"/>
      <c r="Q60" s="170"/>
      <c r="R60" s="170"/>
      <c r="S60" s="170"/>
      <c r="T60" s="170"/>
      <c r="U60" s="170"/>
      <c r="V60" s="170"/>
      <c r="W60" s="170"/>
      <c r="X60" s="11"/>
      <c r="Y60" s="11"/>
      <c r="Z60" s="5"/>
      <c r="AA60" s="5"/>
      <c r="AD60" s="11"/>
      <c r="AE60" s="1"/>
      <c r="AF60" s="1"/>
      <c r="AG60" s="1"/>
      <c r="AH60" s="1"/>
    </row>
    <row r="61" spans="6:35" hidden="1" x14ac:dyDescent="0.25">
      <c r="F61" s="39"/>
      <c r="G61" s="382" t="s">
        <v>8</v>
      </c>
      <c r="H61" s="382"/>
      <c r="I61" s="10">
        <v>10</v>
      </c>
      <c r="J61" s="10">
        <v>10</v>
      </c>
      <c r="K61" s="4"/>
      <c r="L61" s="4"/>
      <c r="M61" s="4"/>
      <c r="N61" s="48"/>
      <c r="O61" s="170"/>
      <c r="P61" s="170"/>
      <c r="Q61" s="170"/>
      <c r="R61" s="170"/>
      <c r="S61" s="170"/>
      <c r="T61" s="170"/>
      <c r="U61" s="170"/>
      <c r="V61" s="170"/>
      <c r="W61" s="170"/>
      <c r="X61" s="11"/>
      <c r="Y61" s="11"/>
      <c r="Z61" s="5"/>
      <c r="AA61" s="5"/>
      <c r="AD61" s="11"/>
      <c r="AE61" s="1"/>
      <c r="AF61" s="1"/>
      <c r="AG61" s="1"/>
      <c r="AH61" s="1"/>
    </row>
    <row r="62" spans="6:35" hidden="1" x14ac:dyDescent="0.25">
      <c r="F62" s="39"/>
      <c r="G62" s="382" t="s">
        <v>62</v>
      </c>
      <c r="H62" s="382"/>
      <c r="I62" s="10">
        <v>174</v>
      </c>
      <c r="J62" s="10">
        <v>138</v>
      </c>
      <c r="K62" s="4"/>
      <c r="L62" s="4"/>
      <c r="M62" s="4"/>
      <c r="N62" s="48"/>
      <c r="O62" s="170"/>
      <c r="P62" s="170"/>
      <c r="Q62" s="170"/>
      <c r="R62" s="170"/>
      <c r="S62" s="170"/>
      <c r="T62" s="170"/>
      <c r="U62" s="170"/>
      <c r="V62" s="170"/>
      <c r="W62" s="170"/>
      <c r="X62" s="11"/>
      <c r="Y62" s="11"/>
      <c r="Z62" s="5"/>
      <c r="AA62" s="5"/>
      <c r="AD62" s="11"/>
      <c r="AE62" s="1"/>
      <c r="AF62" s="1"/>
      <c r="AG62" s="1"/>
      <c r="AH62" s="1"/>
    </row>
    <row r="63" spans="6:35" hidden="1" x14ac:dyDescent="0.25">
      <c r="F63" s="39"/>
      <c r="G63" s="382" t="s">
        <v>49</v>
      </c>
      <c r="H63" s="382"/>
      <c r="I63" s="10">
        <v>20</v>
      </c>
      <c r="J63" s="10">
        <v>16</v>
      </c>
      <c r="K63" s="4"/>
      <c r="L63" s="4"/>
      <c r="M63" s="4"/>
      <c r="N63" s="48"/>
      <c r="O63" s="170"/>
      <c r="P63" s="170"/>
      <c r="Q63" s="170"/>
      <c r="R63" s="170"/>
      <c r="S63" s="170"/>
      <c r="T63" s="170"/>
      <c r="U63" s="170"/>
      <c r="V63" s="170"/>
      <c r="W63" s="170"/>
      <c r="X63" s="11"/>
      <c r="Y63" s="11"/>
      <c r="Z63" s="5"/>
      <c r="AA63" s="5"/>
      <c r="AD63" s="11"/>
      <c r="AE63" s="11"/>
      <c r="AF63" s="11"/>
      <c r="AG63" s="11"/>
      <c r="AH63" s="11"/>
    </row>
    <row r="64" spans="6:35" hidden="1" x14ac:dyDescent="0.25">
      <c r="F64" s="39"/>
      <c r="G64" s="382" t="s">
        <v>9</v>
      </c>
      <c r="H64" s="382"/>
      <c r="I64" s="10">
        <v>15</v>
      </c>
      <c r="J64" s="10">
        <v>15</v>
      </c>
      <c r="K64" s="4"/>
      <c r="L64" s="4"/>
      <c r="M64" s="4"/>
      <c r="N64" s="48"/>
      <c r="O64" s="170"/>
      <c r="P64" s="170"/>
      <c r="Q64" s="170"/>
      <c r="R64" s="170"/>
      <c r="S64" s="170"/>
      <c r="T64" s="170"/>
      <c r="U64" s="170"/>
      <c r="V64" s="170"/>
      <c r="W64" s="170"/>
      <c r="X64" s="11"/>
      <c r="Y64" s="11"/>
      <c r="Z64" s="5"/>
      <c r="AA64" s="5"/>
      <c r="AD64" s="11"/>
      <c r="AE64" s="11"/>
      <c r="AF64" s="11"/>
      <c r="AG64" s="11"/>
      <c r="AH64" s="11"/>
    </row>
    <row r="65" spans="6:34" hidden="1" x14ac:dyDescent="0.25">
      <c r="F65" s="39"/>
      <c r="G65" s="481" t="s">
        <v>7</v>
      </c>
      <c r="H65" s="482"/>
      <c r="I65" s="10">
        <v>10</v>
      </c>
      <c r="J65" s="59">
        <v>10</v>
      </c>
      <c r="K65" s="4"/>
      <c r="L65" s="4"/>
      <c r="M65" s="4"/>
      <c r="N65" s="48"/>
      <c r="O65" s="170"/>
      <c r="P65" s="170"/>
      <c r="Q65" s="170"/>
      <c r="R65" s="170"/>
      <c r="S65" s="170"/>
      <c r="T65" s="170"/>
      <c r="U65" s="170"/>
      <c r="V65" s="170"/>
      <c r="W65" s="170"/>
      <c r="X65" s="11"/>
      <c r="Y65" s="11"/>
      <c r="Z65" s="5"/>
      <c r="AA65" s="5"/>
      <c r="AD65" s="11"/>
      <c r="AE65" s="11"/>
      <c r="AF65" s="11"/>
      <c r="AG65" s="11"/>
      <c r="AH65" s="11"/>
    </row>
    <row r="66" spans="6:34" ht="15.75" hidden="1" customHeight="1" x14ac:dyDescent="0.3">
      <c r="F66" s="39"/>
      <c r="G66" s="382" t="s">
        <v>10</v>
      </c>
      <c r="H66" s="382"/>
      <c r="I66" s="10">
        <v>10</v>
      </c>
      <c r="J66" s="59">
        <v>10</v>
      </c>
      <c r="K66" s="4"/>
      <c r="L66" s="4"/>
      <c r="M66" s="4"/>
      <c r="N66" s="48"/>
      <c r="O66" s="170"/>
      <c r="P66" s="170"/>
      <c r="Q66" s="170"/>
      <c r="R66" s="170"/>
      <c r="S66" s="170"/>
      <c r="T66" s="170"/>
      <c r="U66" s="170"/>
      <c r="V66" s="170"/>
      <c r="W66" s="170"/>
      <c r="X66" s="5"/>
      <c r="Y66" s="5"/>
      <c r="Z66" s="5"/>
      <c r="AA66" s="5"/>
      <c r="AC66" s="45"/>
      <c r="AD66" s="11"/>
      <c r="AE66" s="11"/>
      <c r="AF66" s="11"/>
      <c r="AG66" s="11"/>
      <c r="AH66" s="11"/>
    </row>
    <row r="67" spans="6:34" ht="30" customHeight="1" x14ac:dyDescent="0.3">
      <c r="F67" s="39"/>
      <c r="G67" s="334" t="s">
        <v>38</v>
      </c>
      <c r="H67" s="334"/>
      <c r="I67" s="346">
        <v>75</v>
      </c>
      <c r="J67" s="348"/>
      <c r="K67" s="9">
        <v>5.7</v>
      </c>
      <c r="L67" s="9">
        <v>1.2</v>
      </c>
      <c r="M67" s="9">
        <v>35.9</v>
      </c>
      <c r="N67" s="105">
        <v>176.2</v>
      </c>
      <c r="O67" s="173">
        <v>65.23</v>
      </c>
      <c r="P67" s="173">
        <v>9.3800000000000008</v>
      </c>
      <c r="Q67" s="173">
        <v>16</v>
      </c>
      <c r="R67" s="173">
        <v>86.7</v>
      </c>
      <c r="S67" s="173">
        <v>2.7</v>
      </c>
      <c r="T67" s="173"/>
      <c r="U67" s="173">
        <v>0.2</v>
      </c>
      <c r="V67" s="173">
        <v>0.22</v>
      </c>
      <c r="W67" s="170"/>
      <c r="Y67" s="5"/>
      <c r="Z67" s="5"/>
      <c r="AA67" s="5"/>
      <c r="AC67" s="45"/>
      <c r="AD67" s="11"/>
      <c r="AE67" s="11"/>
      <c r="AF67" s="11"/>
      <c r="AG67" s="11"/>
      <c r="AH67" s="11"/>
    </row>
    <row r="68" spans="6:34" ht="31.5" customHeight="1" x14ac:dyDescent="0.25">
      <c r="F68" s="39"/>
      <c r="G68" s="334" t="s">
        <v>17</v>
      </c>
      <c r="H68" s="334"/>
      <c r="I68" s="333">
        <v>75</v>
      </c>
      <c r="J68" s="333"/>
      <c r="K68" s="9">
        <v>5.4</v>
      </c>
      <c r="L68" s="9">
        <v>0.84</v>
      </c>
      <c r="M68" s="9">
        <v>34.700000000000003</v>
      </c>
      <c r="N68" s="105">
        <v>177.7</v>
      </c>
      <c r="O68" s="173">
        <v>67.34</v>
      </c>
      <c r="P68" s="173">
        <v>34.700000000000003</v>
      </c>
      <c r="Q68" s="173">
        <v>15</v>
      </c>
      <c r="R68" s="173">
        <v>83.7</v>
      </c>
      <c r="S68" s="173">
        <v>2.1</v>
      </c>
      <c r="T68" s="173"/>
      <c r="U68" s="173">
        <v>0.2</v>
      </c>
      <c r="V68" s="173">
        <v>0.22</v>
      </c>
      <c r="W68" s="170"/>
      <c r="Y68" s="5"/>
      <c r="Z68" s="5"/>
      <c r="AA68" s="32"/>
      <c r="AB68" s="11"/>
      <c r="AC68" s="32"/>
      <c r="AD68" s="11"/>
      <c r="AE68" s="1"/>
      <c r="AF68" s="1"/>
      <c r="AG68" s="1"/>
      <c r="AH68" s="1"/>
    </row>
    <row r="69" spans="6:34" ht="29.25" customHeight="1" x14ac:dyDescent="0.25">
      <c r="F69" s="29">
        <v>255</v>
      </c>
      <c r="G69" s="375" t="s">
        <v>101</v>
      </c>
      <c r="H69" s="376"/>
      <c r="I69" s="346">
        <v>200</v>
      </c>
      <c r="J69" s="348"/>
      <c r="K69" s="9">
        <v>0.44</v>
      </c>
      <c r="L69" s="9">
        <v>0.02</v>
      </c>
      <c r="M69" s="9">
        <v>31.74</v>
      </c>
      <c r="N69" s="105">
        <v>125.8</v>
      </c>
      <c r="O69" s="201">
        <v>29.3</v>
      </c>
      <c r="P69" s="201">
        <v>32.4</v>
      </c>
      <c r="Q69" s="201">
        <v>12.4</v>
      </c>
      <c r="R69" s="201">
        <v>23.44</v>
      </c>
      <c r="S69" s="201">
        <v>0.7</v>
      </c>
      <c r="T69" s="201"/>
      <c r="U69" s="201">
        <v>1.6E-2</v>
      </c>
      <c r="V69" s="201">
        <v>2.4E-2</v>
      </c>
      <c r="W69" s="201">
        <v>0.72</v>
      </c>
      <c r="X69" s="5"/>
      <c r="Y69" s="11"/>
      <c r="Z69" s="11"/>
      <c r="AA69" s="5"/>
      <c r="AC69" s="32"/>
      <c r="AD69" s="11"/>
      <c r="AE69" s="1"/>
      <c r="AF69" s="1"/>
      <c r="AG69" s="1"/>
      <c r="AH69" s="1"/>
    </row>
    <row r="70" spans="6:34" hidden="1" x14ac:dyDescent="0.25">
      <c r="F70" s="39"/>
      <c r="G70" s="382" t="s">
        <v>57</v>
      </c>
      <c r="H70" s="382"/>
      <c r="I70" s="8">
        <v>20</v>
      </c>
      <c r="J70" s="8">
        <v>25</v>
      </c>
      <c r="K70" s="3"/>
      <c r="L70" s="3"/>
      <c r="M70" s="3"/>
      <c r="N70" s="43"/>
      <c r="O70" s="211"/>
      <c r="P70" s="211"/>
      <c r="Q70" s="211"/>
      <c r="R70" s="211"/>
      <c r="S70" s="211"/>
      <c r="T70" s="211"/>
      <c r="U70" s="211"/>
      <c r="V70" s="211"/>
      <c r="W70" s="170"/>
      <c r="X70" s="5"/>
      <c r="Y70" s="5"/>
      <c r="Z70" s="5"/>
      <c r="AA70" s="5"/>
      <c r="AC70" s="32"/>
      <c r="AD70" s="11"/>
      <c r="AE70" s="15"/>
      <c r="AF70" s="15"/>
      <c r="AG70" s="15"/>
      <c r="AH70" s="15"/>
    </row>
    <row r="71" spans="6:34" ht="15.75" hidden="1" x14ac:dyDescent="0.25">
      <c r="F71" s="39"/>
      <c r="G71" s="382" t="s">
        <v>35</v>
      </c>
      <c r="H71" s="382"/>
      <c r="I71" s="8">
        <v>20</v>
      </c>
      <c r="J71" s="8">
        <v>20</v>
      </c>
      <c r="K71" s="3"/>
      <c r="L71" s="3"/>
      <c r="M71" s="3"/>
      <c r="N71" s="43"/>
      <c r="O71" s="211"/>
      <c r="P71" s="211"/>
      <c r="Q71" s="211"/>
      <c r="R71" s="211"/>
      <c r="S71" s="211"/>
      <c r="T71" s="211"/>
      <c r="U71" s="211"/>
      <c r="V71" s="211"/>
      <c r="W71" s="170"/>
      <c r="AD71" s="11"/>
      <c r="AE71" s="50"/>
      <c r="AF71" s="50"/>
      <c r="AG71" s="50"/>
      <c r="AH71" s="50"/>
    </row>
    <row r="72" spans="6:34" hidden="1" x14ac:dyDescent="0.25">
      <c r="F72" s="39"/>
      <c r="G72" s="382" t="s">
        <v>41</v>
      </c>
      <c r="H72" s="382"/>
      <c r="I72" s="8">
        <v>190</v>
      </c>
      <c r="J72" s="8">
        <v>190</v>
      </c>
      <c r="K72" s="3"/>
      <c r="L72" s="3"/>
      <c r="M72" s="3"/>
      <c r="N72" s="43"/>
      <c r="O72" s="211"/>
      <c r="P72" s="211"/>
      <c r="Q72" s="211"/>
      <c r="R72" s="211"/>
      <c r="S72" s="211"/>
      <c r="T72" s="211"/>
      <c r="U72" s="211"/>
      <c r="V72" s="211"/>
      <c r="W72" s="170"/>
    </row>
    <row r="73" spans="6:34" ht="0.75" customHeight="1" x14ac:dyDescent="0.25">
      <c r="F73" s="39"/>
      <c r="G73" s="382" t="s">
        <v>58</v>
      </c>
      <c r="H73" s="382"/>
      <c r="I73" s="8">
        <v>25</v>
      </c>
      <c r="J73" s="8">
        <v>25</v>
      </c>
      <c r="K73" s="3"/>
      <c r="L73" s="3"/>
      <c r="M73" s="3"/>
      <c r="N73" s="43"/>
      <c r="O73" s="211"/>
      <c r="P73" s="211"/>
      <c r="Q73" s="211"/>
      <c r="R73" s="211"/>
      <c r="S73" s="211"/>
      <c r="T73" s="211"/>
      <c r="U73" s="211"/>
      <c r="V73" s="211"/>
      <c r="W73" s="170"/>
    </row>
    <row r="74" spans="6:34" x14ac:dyDescent="0.25">
      <c r="F74" s="39"/>
      <c r="G74" s="340" t="s">
        <v>42</v>
      </c>
      <c r="H74" s="340"/>
      <c r="I74" s="341">
        <f>I44+I50+I58+I67+I68+I69</f>
        <v>1050</v>
      </c>
      <c r="J74" s="342"/>
      <c r="K74" s="3">
        <f>SUM(K44:K72)</f>
        <v>31.320000000000004</v>
      </c>
      <c r="L74" s="3">
        <f>SUM(L44:L72)</f>
        <v>26.259999999999998</v>
      </c>
      <c r="M74" s="3">
        <f>SUM(M44:M72)</f>
        <v>151.84</v>
      </c>
      <c r="N74" s="43">
        <f>SUM(N44:N72)</f>
        <v>1003.0699999999999</v>
      </c>
      <c r="O74" s="211">
        <f>SUM(O44:O73)</f>
        <v>955.87</v>
      </c>
      <c r="P74" s="211">
        <f t="shared" ref="P74:W74" si="1">SUM(P44:P73)</f>
        <v>204.88000000000002</v>
      </c>
      <c r="Q74" s="211">
        <f t="shared" si="1"/>
        <v>105</v>
      </c>
      <c r="R74" s="211">
        <f t="shared" si="1"/>
        <v>391.64</v>
      </c>
      <c r="S74" s="211">
        <f t="shared" si="1"/>
        <v>7.86</v>
      </c>
      <c r="T74" s="211">
        <f t="shared" si="1"/>
        <v>42.5</v>
      </c>
      <c r="U74" s="211">
        <f t="shared" si="1"/>
        <v>0.54600000000000004</v>
      </c>
      <c r="V74" s="211">
        <f t="shared" si="1"/>
        <v>0.67400000000000004</v>
      </c>
      <c r="W74" s="211">
        <f t="shared" si="1"/>
        <v>48.11999999999999</v>
      </c>
      <c r="Y74" s="5"/>
      <c r="Z74" s="1"/>
      <c r="AA74" s="1"/>
      <c r="AB74" s="1"/>
      <c r="AC74" s="1"/>
    </row>
    <row r="75" spans="6:34" x14ac:dyDescent="0.25">
      <c r="F75" s="79"/>
      <c r="G75" s="26"/>
      <c r="H75" s="26"/>
      <c r="I75" s="27"/>
      <c r="J75" s="27"/>
      <c r="K75" s="27"/>
      <c r="L75" s="27"/>
      <c r="M75" s="27"/>
      <c r="N75" s="168">
        <f>N74/N112</f>
        <v>0.30161169077186756</v>
      </c>
      <c r="O75" s="226"/>
      <c r="P75" s="226"/>
      <c r="Q75" s="226"/>
      <c r="R75" s="226"/>
      <c r="S75" s="226"/>
      <c r="T75" s="226"/>
      <c r="U75" s="226"/>
      <c r="V75" s="226"/>
      <c r="W75" s="170"/>
      <c r="Y75" s="5"/>
      <c r="Z75" s="1"/>
      <c r="AA75" s="1"/>
      <c r="AB75" s="1"/>
      <c r="AC75" s="1"/>
    </row>
    <row r="76" spans="6:34" x14ac:dyDescent="0.25">
      <c r="F76" s="333" t="s">
        <v>59</v>
      </c>
      <c r="G76" s="333"/>
      <c r="H76" s="333"/>
      <c r="I76" s="333"/>
      <c r="J76" s="333"/>
      <c r="K76" s="333"/>
      <c r="L76" s="333"/>
      <c r="M76" s="333"/>
      <c r="N76" s="346"/>
      <c r="O76" s="176"/>
      <c r="P76" s="176"/>
      <c r="Q76" s="176"/>
      <c r="R76" s="176"/>
      <c r="S76" s="176"/>
      <c r="T76" s="176"/>
      <c r="U76" s="176"/>
      <c r="V76" s="176"/>
      <c r="W76" s="170"/>
      <c r="Y76" s="5"/>
      <c r="Z76" s="1"/>
      <c r="AA76" s="1"/>
      <c r="AB76" s="1"/>
      <c r="AC76" s="1"/>
    </row>
    <row r="77" spans="6:34" x14ac:dyDescent="0.25">
      <c r="F77" s="2">
        <v>389</v>
      </c>
      <c r="G77" s="374" t="s">
        <v>60</v>
      </c>
      <c r="H77" s="374"/>
      <c r="I77" s="337">
        <v>200</v>
      </c>
      <c r="J77" s="337"/>
      <c r="K77" s="3">
        <v>0.8</v>
      </c>
      <c r="L77" s="3">
        <v>0.6</v>
      </c>
      <c r="M77" s="3">
        <v>22</v>
      </c>
      <c r="N77" s="43">
        <v>92</v>
      </c>
      <c r="O77" s="173">
        <v>120</v>
      </c>
      <c r="P77" s="173">
        <v>14</v>
      </c>
      <c r="Q77" s="173">
        <v>8</v>
      </c>
      <c r="R77" s="173">
        <v>14</v>
      </c>
      <c r="S77" s="173">
        <v>1.4</v>
      </c>
      <c r="T77" s="173"/>
      <c r="U77" s="173">
        <v>0.02</v>
      </c>
      <c r="V77" s="173">
        <v>0.02</v>
      </c>
      <c r="W77" s="173">
        <v>4</v>
      </c>
      <c r="Y77" s="5"/>
      <c r="Z77" s="5"/>
      <c r="AA77" s="1"/>
      <c r="AB77" s="1"/>
      <c r="AC77" s="1"/>
      <c r="AD77" s="1"/>
    </row>
    <row r="78" spans="6:34" hidden="1" x14ac:dyDescent="0.25">
      <c r="F78" s="39"/>
      <c r="G78" s="382" t="s">
        <v>60</v>
      </c>
      <c r="H78" s="382"/>
      <c r="I78" s="8">
        <v>200</v>
      </c>
      <c r="J78" s="8">
        <v>200</v>
      </c>
      <c r="K78" s="3"/>
      <c r="L78" s="3"/>
      <c r="M78" s="3"/>
      <c r="N78" s="43"/>
      <c r="O78" s="211"/>
      <c r="P78" s="211"/>
      <c r="Q78" s="211"/>
      <c r="R78" s="211"/>
      <c r="S78" s="211"/>
      <c r="T78" s="211"/>
      <c r="U78" s="211"/>
      <c r="V78" s="211"/>
      <c r="W78" s="170"/>
      <c r="Y78" s="5"/>
      <c r="Z78" s="5"/>
      <c r="AA78" s="1"/>
      <c r="AB78" s="1"/>
      <c r="AC78" s="1"/>
      <c r="AD78" s="1"/>
    </row>
    <row r="79" spans="6:34" x14ac:dyDescent="0.25">
      <c r="F79" s="29"/>
      <c r="G79" s="388" t="s">
        <v>172</v>
      </c>
      <c r="H79" s="388"/>
      <c r="I79" s="3">
        <v>50</v>
      </c>
      <c r="J79" s="3">
        <v>50</v>
      </c>
      <c r="K79" s="3">
        <v>5.65</v>
      </c>
      <c r="L79" s="3">
        <v>6.7</v>
      </c>
      <c r="M79" s="3">
        <v>33.549999999999997</v>
      </c>
      <c r="N79" s="43">
        <v>176</v>
      </c>
      <c r="O79" s="171">
        <v>160</v>
      </c>
      <c r="P79" s="171">
        <v>50</v>
      </c>
      <c r="Q79" s="171">
        <v>41</v>
      </c>
      <c r="R79" s="171">
        <v>116</v>
      </c>
      <c r="S79" s="171">
        <v>0.8</v>
      </c>
      <c r="T79" s="171"/>
      <c r="U79" s="171">
        <v>0.1</v>
      </c>
      <c r="V79" s="171">
        <v>0.05</v>
      </c>
      <c r="W79" s="170"/>
      <c r="Y79" s="5"/>
      <c r="Z79" s="5"/>
      <c r="AA79" s="1"/>
      <c r="AB79" s="1"/>
      <c r="AC79" s="1"/>
      <c r="AD79" s="1"/>
    </row>
    <row r="80" spans="6:34" x14ac:dyDescent="0.25">
      <c r="F80" s="39"/>
      <c r="G80" s="340" t="s">
        <v>42</v>
      </c>
      <c r="H80" s="340"/>
      <c r="I80" s="341">
        <f>I77+I79</f>
        <v>250</v>
      </c>
      <c r="J80" s="342"/>
      <c r="K80" s="3">
        <f>SUM(K77:K79)</f>
        <v>6.45</v>
      </c>
      <c r="L80" s="3">
        <f>SUM(L77:L79)</f>
        <v>7.3</v>
      </c>
      <c r="M80" s="3">
        <f>SUM(M77:M79)</f>
        <v>55.55</v>
      </c>
      <c r="N80" s="43">
        <f>SUM(N77:N79)</f>
        <v>268</v>
      </c>
      <c r="O80" s="211">
        <f>SUM(O77:O79)</f>
        <v>280</v>
      </c>
      <c r="P80" s="211">
        <f t="shared" ref="P80:W80" si="2">SUM(P77:P79)</f>
        <v>64</v>
      </c>
      <c r="Q80" s="211">
        <f t="shared" si="2"/>
        <v>49</v>
      </c>
      <c r="R80" s="211">
        <f t="shared" si="2"/>
        <v>130</v>
      </c>
      <c r="S80" s="211">
        <f t="shared" si="2"/>
        <v>2.2000000000000002</v>
      </c>
      <c r="T80" s="211">
        <f t="shared" si="2"/>
        <v>0</v>
      </c>
      <c r="U80" s="211">
        <f t="shared" si="2"/>
        <v>0.12000000000000001</v>
      </c>
      <c r="V80" s="211">
        <f t="shared" si="2"/>
        <v>7.0000000000000007E-2</v>
      </c>
      <c r="W80" s="211">
        <f t="shared" si="2"/>
        <v>4</v>
      </c>
      <c r="AC80" s="32"/>
      <c r="AD80" s="11"/>
      <c r="AE80" s="11"/>
      <c r="AF80" s="11"/>
      <c r="AG80" s="11"/>
      <c r="AH80" s="11"/>
    </row>
    <row r="81" spans="6:37" x14ac:dyDescent="0.25">
      <c r="F81" s="79"/>
      <c r="G81" s="26"/>
      <c r="H81" s="26"/>
      <c r="I81" s="27"/>
      <c r="J81" s="27"/>
      <c r="K81" s="27"/>
      <c r="L81" s="27"/>
      <c r="M81" s="27"/>
      <c r="N81" s="168">
        <f>N80/N112</f>
        <v>8.0584538593378843E-2</v>
      </c>
      <c r="O81" s="226"/>
      <c r="P81" s="226"/>
      <c r="Q81" s="226"/>
      <c r="R81" s="226"/>
      <c r="S81" s="226"/>
      <c r="T81" s="226"/>
      <c r="U81" s="226"/>
      <c r="V81" s="226"/>
      <c r="W81" s="170"/>
      <c r="AC81" s="32"/>
      <c r="AD81" s="11"/>
      <c r="AE81" s="11"/>
      <c r="AF81" s="11"/>
      <c r="AG81" s="11"/>
      <c r="AH81" s="11"/>
    </row>
    <row r="82" spans="6:37" x14ac:dyDescent="0.25">
      <c r="F82" s="333" t="s">
        <v>74</v>
      </c>
      <c r="G82" s="333"/>
      <c r="H82" s="333"/>
      <c r="I82" s="333"/>
      <c r="J82" s="333"/>
      <c r="K82" s="333"/>
      <c r="L82" s="333"/>
      <c r="M82" s="333"/>
      <c r="N82" s="346"/>
      <c r="O82" s="176"/>
      <c r="P82" s="176"/>
      <c r="Q82" s="176"/>
      <c r="R82" s="176"/>
      <c r="S82" s="176"/>
      <c r="T82" s="176"/>
      <c r="U82" s="176"/>
      <c r="V82" s="176"/>
      <c r="W82" s="170"/>
      <c r="AC82" s="32"/>
      <c r="AD82" s="11"/>
      <c r="AE82" s="11"/>
      <c r="AF82" s="11"/>
      <c r="AG82" s="11"/>
      <c r="AH82" s="11"/>
    </row>
    <row r="83" spans="6:37" ht="19.5" customHeight="1" x14ac:dyDescent="0.25">
      <c r="F83" s="29">
        <v>76</v>
      </c>
      <c r="G83" s="356" t="s">
        <v>222</v>
      </c>
      <c r="H83" s="357"/>
      <c r="I83" s="479">
        <v>125</v>
      </c>
      <c r="J83" s="480"/>
      <c r="K83" s="9">
        <v>10.119999999999999</v>
      </c>
      <c r="L83" s="9">
        <v>10.4</v>
      </c>
      <c r="M83" s="9">
        <v>2.39</v>
      </c>
      <c r="N83" s="105">
        <v>173.42</v>
      </c>
      <c r="O83" s="173">
        <v>129</v>
      </c>
      <c r="P83" s="173">
        <v>55</v>
      </c>
      <c r="Q83" s="173">
        <v>11</v>
      </c>
      <c r="R83" s="173">
        <v>75</v>
      </c>
      <c r="S83" s="173">
        <v>0.45</v>
      </c>
      <c r="T83" s="173">
        <v>2.5</v>
      </c>
      <c r="U83" s="173">
        <v>0.02</v>
      </c>
      <c r="V83" s="173">
        <v>0.1</v>
      </c>
      <c r="W83" s="172">
        <v>1.49</v>
      </c>
      <c r="AA83" s="5"/>
      <c r="AC83" s="11"/>
      <c r="AD83" s="455"/>
      <c r="AE83" s="455"/>
      <c r="AF83" s="322"/>
      <c r="AG83" s="322"/>
      <c r="AH83" s="11"/>
      <c r="AI83" s="11"/>
      <c r="AJ83" s="11"/>
      <c r="AK83" s="11"/>
    </row>
    <row r="84" spans="6:37" hidden="1" x14ac:dyDescent="0.25">
      <c r="F84" s="29"/>
      <c r="G84" s="358" t="s">
        <v>97</v>
      </c>
      <c r="H84" s="359"/>
      <c r="I84" s="101">
        <v>130</v>
      </c>
      <c r="J84" s="101">
        <v>110</v>
      </c>
      <c r="K84" s="99"/>
      <c r="L84" s="99"/>
      <c r="M84" s="99"/>
      <c r="N84" s="179"/>
      <c r="O84" s="236"/>
      <c r="P84" s="236"/>
      <c r="Q84" s="236"/>
      <c r="R84" s="236"/>
      <c r="S84" s="236"/>
      <c r="T84" s="236"/>
      <c r="U84" s="236"/>
      <c r="V84" s="236"/>
      <c r="W84" s="170"/>
      <c r="AA84" s="5"/>
      <c r="AC84" s="11"/>
      <c r="AD84" s="474"/>
      <c r="AE84" s="474"/>
      <c r="AF84" s="11"/>
      <c r="AG84" s="11"/>
    </row>
    <row r="85" spans="6:37" hidden="1" x14ac:dyDescent="0.25">
      <c r="F85" s="29"/>
      <c r="G85" s="360" t="s">
        <v>53</v>
      </c>
      <c r="H85" s="361"/>
      <c r="I85" s="10">
        <v>20</v>
      </c>
      <c r="J85" s="10">
        <v>16</v>
      </c>
      <c r="K85" s="99"/>
      <c r="L85" s="99"/>
      <c r="M85" s="99"/>
      <c r="N85" s="179"/>
      <c r="O85" s="236"/>
      <c r="P85" s="236"/>
      <c r="Q85" s="236"/>
      <c r="R85" s="236"/>
      <c r="S85" s="236"/>
      <c r="T85" s="236"/>
      <c r="U85" s="236"/>
      <c r="V85" s="236"/>
      <c r="W85" s="170"/>
      <c r="AA85" s="5"/>
      <c r="AC85" s="11"/>
      <c r="AD85" s="474"/>
      <c r="AE85" s="474"/>
      <c r="AF85" s="11"/>
      <c r="AG85" s="11"/>
    </row>
    <row r="86" spans="6:37" hidden="1" x14ac:dyDescent="0.25">
      <c r="F86" s="29"/>
      <c r="G86" s="360" t="s">
        <v>49</v>
      </c>
      <c r="H86" s="361"/>
      <c r="I86" s="10">
        <v>15</v>
      </c>
      <c r="J86" s="10">
        <v>12</v>
      </c>
      <c r="K86" s="99"/>
      <c r="L86" s="99"/>
      <c r="M86" s="99"/>
      <c r="N86" s="179"/>
      <c r="O86" s="236"/>
      <c r="P86" s="236"/>
      <c r="Q86" s="236"/>
      <c r="R86" s="236"/>
      <c r="S86" s="236"/>
      <c r="T86" s="236"/>
      <c r="U86" s="236"/>
      <c r="V86" s="236"/>
      <c r="W86" s="170"/>
      <c r="AA86" s="5"/>
      <c r="AC86" s="11"/>
      <c r="AD86" s="474"/>
      <c r="AE86" s="474"/>
      <c r="AF86" s="11"/>
      <c r="AG86" s="11"/>
    </row>
    <row r="87" spans="6:37" hidden="1" x14ac:dyDescent="0.25">
      <c r="F87" s="29"/>
      <c r="G87" s="360" t="s">
        <v>188</v>
      </c>
      <c r="H87" s="361"/>
      <c r="I87" s="101">
        <v>10</v>
      </c>
      <c r="J87" s="101">
        <v>10</v>
      </c>
      <c r="K87" s="99"/>
      <c r="L87" s="99"/>
      <c r="M87" s="99"/>
      <c r="N87" s="179"/>
      <c r="O87" s="236"/>
      <c r="P87" s="236"/>
      <c r="Q87" s="236"/>
      <c r="R87" s="236"/>
      <c r="S87" s="236"/>
      <c r="T87" s="236"/>
      <c r="U87" s="236"/>
      <c r="V87" s="236"/>
      <c r="W87" s="170"/>
      <c r="AA87" s="5"/>
      <c r="AC87" s="11"/>
      <c r="AD87" s="474"/>
      <c r="AE87" s="474"/>
      <c r="AF87" s="11"/>
      <c r="AG87" s="11"/>
    </row>
    <row r="88" spans="6:37" hidden="1" x14ac:dyDescent="0.25">
      <c r="F88" s="29"/>
      <c r="G88" s="382" t="s">
        <v>9</v>
      </c>
      <c r="H88" s="382"/>
      <c r="I88" s="101">
        <v>5</v>
      </c>
      <c r="J88" s="101">
        <v>5</v>
      </c>
      <c r="K88" s="108"/>
      <c r="L88" s="108"/>
      <c r="M88" s="108"/>
      <c r="N88" s="109"/>
      <c r="O88" s="236"/>
      <c r="P88" s="236"/>
      <c r="Q88" s="236"/>
      <c r="R88" s="236"/>
      <c r="S88" s="236"/>
      <c r="T88" s="236"/>
      <c r="U88" s="236"/>
      <c r="V88" s="236"/>
      <c r="W88" s="170"/>
      <c r="AA88" s="5"/>
      <c r="AC88" s="11"/>
      <c r="AD88" s="78"/>
      <c r="AE88" s="78"/>
      <c r="AF88" s="11"/>
      <c r="AG88" s="11"/>
    </row>
    <row r="89" spans="6:37" hidden="1" x14ac:dyDescent="0.25">
      <c r="F89" s="29"/>
      <c r="G89" s="360" t="s">
        <v>4</v>
      </c>
      <c r="H89" s="361"/>
      <c r="I89" s="101">
        <v>5</v>
      </c>
      <c r="J89" s="101">
        <v>5</v>
      </c>
      <c r="K89" s="108"/>
      <c r="L89" s="108"/>
      <c r="M89" s="108"/>
      <c r="N89" s="109"/>
      <c r="O89" s="236"/>
      <c r="P89" s="236"/>
      <c r="Q89" s="236"/>
      <c r="R89" s="236"/>
      <c r="S89" s="236"/>
      <c r="T89" s="236"/>
      <c r="U89" s="236"/>
      <c r="V89" s="236"/>
      <c r="W89" s="170"/>
      <c r="AA89" s="5"/>
      <c r="AC89" s="11"/>
      <c r="AD89" s="78"/>
      <c r="AE89" s="78"/>
      <c r="AF89" s="11"/>
      <c r="AG89" s="11"/>
    </row>
    <row r="90" spans="6:37" ht="18" hidden="1" customHeight="1" x14ac:dyDescent="0.25">
      <c r="F90" s="29"/>
      <c r="G90" s="360" t="s">
        <v>41</v>
      </c>
      <c r="H90" s="361"/>
      <c r="I90" s="101">
        <v>26</v>
      </c>
      <c r="J90" s="101">
        <v>26</v>
      </c>
      <c r="K90" s="4"/>
      <c r="L90" s="4"/>
      <c r="M90" s="4"/>
      <c r="N90" s="48"/>
      <c r="O90" s="170"/>
      <c r="P90" s="170"/>
      <c r="Q90" s="170"/>
      <c r="R90" s="170"/>
      <c r="S90" s="170"/>
      <c r="T90" s="170"/>
      <c r="U90" s="170"/>
      <c r="V90" s="170"/>
      <c r="W90" s="170"/>
      <c r="AA90" s="5"/>
      <c r="AC90" s="11"/>
      <c r="AD90" s="455"/>
      <c r="AE90" s="455"/>
      <c r="AF90" s="322"/>
      <c r="AG90" s="322"/>
      <c r="AH90" s="15"/>
      <c r="AI90" s="15"/>
      <c r="AJ90" s="15"/>
      <c r="AK90" s="15"/>
    </row>
    <row r="91" spans="6:37" ht="25.5" customHeight="1" x14ac:dyDescent="0.25">
      <c r="F91" s="29">
        <v>167</v>
      </c>
      <c r="G91" s="334" t="s">
        <v>330</v>
      </c>
      <c r="H91" s="334"/>
      <c r="I91" s="333">
        <v>300</v>
      </c>
      <c r="J91" s="333"/>
      <c r="K91" s="9">
        <v>14.35</v>
      </c>
      <c r="L91" s="9">
        <v>15.87</v>
      </c>
      <c r="M91" s="9">
        <v>34.65</v>
      </c>
      <c r="N91" s="105">
        <v>338.64</v>
      </c>
      <c r="O91" s="173">
        <v>2786</v>
      </c>
      <c r="P91" s="173">
        <v>84</v>
      </c>
      <c r="Q91" s="173">
        <v>212</v>
      </c>
      <c r="R91" s="173">
        <v>566</v>
      </c>
      <c r="S91" s="173">
        <v>7.6</v>
      </c>
      <c r="T91" s="173">
        <v>40</v>
      </c>
      <c r="U91" s="173">
        <v>0.5</v>
      </c>
      <c r="V91" s="173">
        <v>0.5</v>
      </c>
      <c r="W91" s="173">
        <v>9.6</v>
      </c>
      <c r="AA91" s="5"/>
      <c r="AC91" s="11"/>
      <c r="AD91" s="38"/>
      <c r="AE91" s="38"/>
      <c r="AF91" s="15"/>
      <c r="AG91" s="15"/>
      <c r="AH91" s="15"/>
      <c r="AI91" s="15"/>
      <c r="AJ91" s="15"/>
      <c r="AK91" s="15"/>
    </row>
    <row r="92" spans="6:37" ht="18" hidden="1" customHeight="1" x14ac:dyDescent="0.25">
      <c r="F92" s="29"/>
      <c r="G92" s="350" t="s">
        <v>135</v>
      </c>
      <c r="H92" s="350"/>
      <c r="I92" s="10">
        <v>60</v>
      </c>
      <c r="J92" s="10">
        <v>60</v>
      </c>
      <c r="K92" s="4"/>
      <c r="L92" s="4"/>
      <c r="M92" s="4"/>
      <c r="N92" s="48"/>
      <c r="O92" s="170"/>
      <c r="P92" s="170"/>
      <c r="Q92" s="170"/>
      <c r="R92" s="170"/>
      <c r="S92" s="170"/>
      <c r="T92" s="170"/>
      <c r="U92" s="170"/>
      <c r="V92" s="170"/>
      <c r="W92" s="170"/>
      <c r="AA92" s="5"/>
      <c r="AC92" s="11"/>
      <c r="AD92" s="38"/>
      <c r="AE92" s="38"/>
      <c r="AF92" s="15"/>
      <c r="AG92" s="15"/>
      <c r="AH92" s="15"/>
      <c r="AI92" s="15"/>
      <c r="AJ92" s="15"/>
      <c r="AK92" s="15"/>
    </row>
    <row r="93" spans="6:37" ht="18" hidden="1" customHeight="1" x14ac:dyDescent="0.25">
      <c r="F93" s="29"/>
      <c r="G93" s="350" t="s">
        <v>41</v>
      </c>
      <c r="H93" s="350"/>
      <c r="I93" s="10">
        <v>120</v>
      </c>
      <c r="J93" s="10">
        <v>120</v>
      </c>
      <c r="K93" s="4"/>
      <c r="L93" s="4"/>
      <c r="M93" s="4"/>
      <c r="N93" s="48"/>
      <c r="O93" s="170"/>
      <c r="P93" s="170"/>
      <c r="Q93" s="170"/>
      <c r="R93" s="170"/>
      <c r="S93" s="170"/>
      <c r="T93" s="170"/>
      <c r="U93" s="170"/>
      <c r="V93" s="170"/>
      <c r="W93" s="170"/>
      <c r="AA93" s="5"/>
      <c r="AC93" s="11"/>
      <c r="AD93" s="38"/>
      <c r="AE93" s="38"/>
      <c r="AF93" s="15"/>
      <c r="AG93" s="15"/>
      <c r="AH93" s="15"/>
      <c r="AI93" s="15"/>
      <c r="AJ93" s="15"/>
      <c r="AK93" s="15"/>
    </row>
    <row r="94" spans="6:37" ht="18" hidden="1" customHeight="1" x14ac:dyDescent="0.25">
      <c r="F94" s="29"/>
      <c r="G94" s="350" t="s">
        <v>9</v>
      </c>
      <c r="H94" s="350"/>
      <c r="I94" s="10">
        <v>15</v>
      </c>
      <c r="J94" s="10">
        <v>15</v>
      </c>
      <c r="K94" s="4"/>
      <c r="L94" s="4"/>
      <c r="M94" s="4"/>
      <c r="N94" s="48"/>
      <c r="O94" s="170"/>
      <c r="P94" s="170"/>
      <c r="Q94" s="170"/>
      <c r="R94" s="170"/>
      <c r="S94" s="170"/>
      <c r="T94" s="170"/>
      <c r="U94" s="170"/>
      <c r="V94" s="170"/>
      <c r="W94" s="170"/>
      <c r="AA94" s="5"/>
      <c r="AC94" s="11"/>
      <c r="AD94" s="38"/>
      <c r="AE94" s="38"/>
      <c r="AF94" s="15"/>
      <c r="AG94" s="15"/>
      <c r="AH94" s="15"/>
      <c r="AI94" s="15"/>
      <c r="AJ94" s="15"/>
      <c r="AK94" s="15"/>
    </row>
    <row r="95" spans="6:37" ht="33.75" customHeight="1" x14ac:dyDescent="0.25">
      <c r="F95" s="29"/>
      <c r="G95" s="334" t="s">
        <v>38</v>
      </c>
      <c r="H95" s="334"/>
      <c r="I95" s="346">
        <v>50</v>
      </c>
      <c r="J95" s="348"/>
      <c r="K95" s="9">
        <v>3.8</v>
      </c>
      <c r="L95" s="9">
        <v>0.8</v>
      </c>
      <c r="M95" s="9">
        <v>23.9</v>
      </c>
      <c r="N95" s="105">
        <v>117</v>
      </c>
      <c r="O95" s="173">
        <v>43</v>
      </c>
      <c r="P95" s="173">
        <v>6</v>
      </c>
      <c r="Q95" s="173">
        <v>10</v>
      </c>
      <c r="R95" s="173">
        <v>57</v>
      </c>
      <c r="S95" s="173">
        <v>1.8</v>
      </c>
      <c r="T95" s="173"/>
      <c r="U95" s="173">
        <v>0.13</v>
      </c>
      <c r="V95" s="173">
        <v>0.14000000000000001</v>
      </c>
      <c r="W95" s="170"/>
      <c r="AC95" s="69"/>
      <c r="AD95" s="11"/>
      <c r="AE95" s="11"/>
      <c r="AF95" s="11"/>
      <c r="AG95" s="11"/>
      <c r="AH95" s="11"/>
    </row>
    <row r="96" spans="6:37" ht="31.5" customHeight="1" x14ac:dyDescent="0.25">
      <c r="F96" s="29"/>
      <c r="G96" s="395" t="s">
        <v>17</v>
      </c>
      <c r="H96" s="395"/>
      <c r="I96" s="333">
        <v>75</v>
      </c>
      <c r="J96" s="333"/>
      <c r="K96" s="9">
        <v>5.4</v>
      </c>
      <c r="L96" s="9">
        <v>0.84</v>
      </c>
      <c r="M96" s="9">
        <v>34.700000000000003</v>
      </c>
      <c r="N96" s="105">
        <v>177.7</v>
      </c>
      <c r="O96" s="173">
        <v>67.34</v>
      </c>
      <c r="P96" s="173">
        <v>34.700000000000003</v>
      </c>
      <c r="Q96" s="173">
        <v>15</v>
      </c>
      <c r="R96" s="173">
        <v>83.7</v>
      </c>
      <c r="S96" s="173">
        <v>2.1</v>
      </c>
      <c r="T96" s="173"/>
      <c r="U96" s="173">
        <v>0.2</v>
      </c>
      <c r="V96" s="173">
        <v>0.22</v>
      </c>
      <c r="W96" s="170"/>
      <c r="AC96" s="32"/>
      <c r="AD96" s="11"/>
      <c r="AE96" s="11"/>
      <c r="AF96" s="11"/>
      <c r="AG96" s="11"/>
      <c r="AH96" s="11"/>
    </row>
    <row r="97" spans="6:34" ht="21.75" hidden="1" customHeight="1" x14ac:dyDescent="0.25">
      <c r="F97" s="29"/>
      <c r="G97" s="335"/>
      <c r="H97" s="335"/>
      <c r="I97" s="333"/>
      <c r="J97" s="333"/>
      <c r="K97" s="9"/>
      <c r="L97" s="9"/>
      <c r="M97" s="9"/>
      <c r="N97" s="105"/>
      <c r="O97" s="173"/>
      <c r="P97" s="173"/>
      <c r="Q97" s="173"/>
      <c r="R97" s="173"/>
      <c r="S97" s="175"/>
      <c r="T97" s="173"/>
      <c r="U97" s="173"/>
      <c r="V97" s="173"/>
      <c r="W97" s="170"/>
      <c r="AC97" s="32"/>
      <c r="AD97" s="11"/>
      <c r="AE97" s="11"/>
      <c r="AF97" s="11"/>
      <c r="AG97" s="11"/>
      <c r="AH97" s="11"/>
    </row>
    <row r="98" spans="6:34" x14ac:dyDescent="0.25">
      <c r="F98" s="29">
        <v>265</v>
      </c>
      <c r="G98" s="394" t="s">
        <v>204</v>
      </c>
      <c r="H98" s="394"/>
      <c r="I98" s="337">
        <v>200</v>
      </c>
      <c r="J98" s="337"/>
      <c r="K98" s="3">
        <v>0.26</v>
      </c>
      <c r="L98" s="3">
        <v>0.01</v>
      </c>
      <c r="M98" s="3">
        <v>20.59</v>
      </c>
      <c r="N98" s="43">
        <v>95.15</v>
      </c>
      <c r="O98" s="173">
        <v>21.3</v>
      </c>
      <c r="P98" s="173">
        <v>14.2</v>
      </c>
      <c r="Q98" s="173">
        <v>2.4</v>
      </c>
      <c r="R98" s="173">
        <v>4.4000000000000004</v>
      </c>
      <c r="S98" s="175">
        <v>0.36</v>
      </c>
      <c r="T98" s="173"/>
      <c r="U98" s="173"/>
      <c r="V98" s="173"/>
      <c r="W98" s="173">
        <v>2.83</v>
      </c>
      <c r="AC98" s="32"/>
      <c r="AD98" s="11"/>
      <c r="AE98" s="1"/>
      <c r="AF98" s="1"/>
      <c r="AG98" s="1"/>
      <c r="AH98" s="1"/>
    </row>
    <row r="99" spans="6:34" hidden="1" x14ac:dyDescent="0.25">
      <c r="F99" s="82"/>
      <c r="G99" s="392" t="s">
        <v>11</v>
      </c>
      <c r="H99" s="392"/>
      <c r="I99" s="10">
        <v>0.2</v>
      </c>
      <c r="J99" s="10">
        <v>0.2</v>
      </c>
      <c r="K99" s="3"/>
      <c r="L99" s="3"/>
      <c r="M99" s="3"/>
      <c r="N99" s="43"/>
      <c r="O99" s="211"/>
      <c r="P99" s="211"/>
      <c r="Q99" s="211"/>
      <c r="R99" s="211"/>
      <c r="S99" s="211"/>
      <c r="T99" s="211"/>
      <c r="U99" s="211"/>
      <c r="V99" s="211"/>
      <c r="W99" s="170"/>
      <c r="AC99" s="32"/>
      <c r="AD99" s="11"/>
      <c r="AE99" s="1"/>
      <c r="AF99" s="1"/>
      <c r="AG99" s="1"/>
      <c r="AH99" s="1"/>
    </row>
    <row r="100" spans="6:34" hidden="1" x14ac:dyDescent="0.25">
      <c r="F100" s="82"/>
      <c r="G100" s="392" t="s">
        <v>41</v>
      </c>
      <c r="H100" s="392"/>
      <c r="I100" s="10">
        <v>204</v>
      </c>
      <c r="J100" s="10">
        <v>204</v>
      </c>
      <c r="K100" s="3"/>
      <c r="L100" s="3"/>
      <c r="M100" s="3"/>
      <c r="N100" s="43"/>
      <c r="O100" s="211"/>
      <c r="P100" s="211"/>
      <c r="Q100" s="211"/>
      <c r="R100" s="211"/>
      <c r="S100" s="211"/>
      <c r="T100" s="211"/>
      <c r="U100" s="211"/>
      <c r="V100" s="211"/>
      <c r="W100" s="170"/>
      <c r="AC100" s="32"/>
      <c r="AD100" s="11"/>
      <c r="AE100" s="1"/>
      <c r="AF100" s="1"/>
      <c r="AG100" s="1"/>
      <c r="AH100" s="1"/>
    </row>
    <row r="101" spans="6:34" hidden="1" x14ac:dyDescent="0.25">
      <c r="F101" s="82"/>
      <c r="G101" s="382" t="s">
        <v>94</v>
      </c>
      <c r="H101" s="382"/>
      <c r="I101" s="10">
        <v>8</v>
      </c>
      <c r="J101" s="10">
        <v>7</v>
      </c>
      <c r="K101" s="3"/>
      <c r="L101" s="3"/>
      <c r="M101" s="3"/>
      <c r="N101" s="43"/>
      <c r="O101" s="211"/>
      <c r="P101" s="211"/>
      <c r="Q101" s="211"/>
      <c r="R101" s="211"/>
      <c r="S101" s="211"/>
      <c r="T101" s="211"/>
      <c r="U101" s="211"/>
      <c r="V101" s="211"/>
      <c r="W101" s="170"/>
      <c r="AD101" s="11"/>
      <c r="AE101" s="35"/>
      <c r="AF101" s="35"/>
      <c r="AG101" s="35"/>
      <c r="AH101" s="35"/>
    </row>
    <row r="102" spans="6:34" ht="16.5" hidden="1" customHeight="1" x14ac:dyDescent="0.3">
      <c r="F102" s="82"/>
      <c r="G102" s="393" t="s">
        <v>104</v>
      </c>
      <c r="H102" s="392"/>
      <c r="I102" s="10">
        <v>30</v>
      </c>
      <c r="J102" s="10">
        <v>30</v>
      </c>
      <c r="K102" s="3"/>
      <c r="L102" s="3"/>
      <c r="M102" s="3"/>
      <c r="N102" s="43"/>
      <c r="O102" s="211"/>
      <c r="P102" s="211"/>
      <c r="Q102" s="211"/>
      <c r="R102" s="211"/>
      <c r="S102" s="211"/>
      <c r="T102" s="211"/>
      <c r="U102" s="211"/>
      <c r="V102" s="211"/>
      <c r="W102" s="170"/>
      <c r="AC102" s="45"/>
      <c r="AD102" s="11"/>
      <c r="AE102" s="11"/>
      <c r="AF102" s="11"/>
      <c r="AG102" s="11"/>
      <c r="AH102" s="11"/>
    </row>
    <row r="103" spans="6:34" ht="18.75" x14ac:dyDescent="0.3">
      <c r="F103" s="39"/>
      <c r="G103" s="384" t="s">
        <v>42</v>
      </c>
      <c r="H103" s="384"/>
      <c r="I103" s="341">
        <f>I83+I95+I96+I97+I98</f>
        <v>450</v>
      </c>
      <c r="J103" s="342"/>
      <c r="K103" s="3">
        <f>SUM(K83:K102)</f>
        <v>33.93</v>
      </c>
      <c r="L103" s="3">
        <f>SUM(L83:L102)</f>
        <v>27.92</v>
      </c>
      <c r="M103" s="3">
        <f>SUM(M83:M102)</f>
        <v>116.23</v>
      </c>
      <c r="N103" s="43">
        <f>SUM(N83:N102)</f>
        <v>901.91</v>
      </c>
      <c r="O103" s="211">
        <f>SUM(O83:O102)</f>
        <v>3046.6400000000003</v>
      </c>
      <c r="P103" s="211">
        <f t="shared" ref="P103:W103" si="3">SUM(P83:P102)</f>
        <v>193.89999999999998</v>
      </c>
      <c r="Q103" s="211">
        <f t="shared" si="3"/>
        <v>250.4</v>
      </c>
      <c r="R103" s="211">
        <f t="shared" si="3"/>
        <v>786.1</v>
      </c>
      <c r="S103" s="211">
        <f t="shared" si="3"/>
        <v>12.309999999999999</v>
      </c>
      <c r="T103" s="211">
        <f t="shared" si="3"/>
        <v>42.5</v>
      </c>
      <c r="U103" s="211">
        <f t="shared" si="3"/>
        <v>0.85000000000000009</v>
      </c>
      <c r="V103" s="211">
        <f t="shared" si="3"/>
        <v>0.96</v>
      </c>
      <c r="W103" s="211">
        <f t="shared" si="3"/>
        <v>13.92</v>
      </c>
      <c r="AC103" s="45"/>
      <c r="AD103" s="11"/>
      <c r="AE103" s="11"/>
      <c r="AF103" s="11"/>
      <c r="AG103" s="11"/>
      <c r="AH103" s="11"/>
    </row>
    <row r="104" spans="6:34" ht="18.75" x14ac:dyDescent="0.3">
      <c r="F104" s="79"/>
      <c r="G104" s="26"/>
      <c r="H104" s="26"/>
      <c r="I104" s="27"/>
      <c r="J104" s="27"/>
      <c r="K104" s="27"/>
      <c r="L104" s="27"/>
      <c r="M104" s="27"/>
      <c r="N104" s="168">
        <f>N103/N112</f>
        <v>0.27119403433863548</v>
      </c>
      <c r="O104" s="226"/>
      <c r="P104" s="226"/>
      <c r="Q104" s="226"/>
      <c r="R104" s="226"/>
      <c r="S104" s="226"/>
      <c r="T104" s="226"/>
      <c r="U104" s="226"/>
      <c r="V104" s="226"/>
      <c r="W104" s="170"/>
      <c r="AC104" s="45"/>
      <c r="AD104" s="11"/>
      <c r="AE104" s="11"/>
      <c r="AF104" s="11"/>
      <c r="AG104" s="11"/>
      <c r="AH104" s="11"/>
    </row>
    <row r="105" spans="6:34" ht="18.75" x14ac:dyDescent="0.3">
      <c r="F105" s="79"/>
      <c r="G105" s="41" t="s">
        <v>70</v>
      </c>
      <c r="H105" s="42"/>
      <c r="I105" s="3"/>
      <c r="J105" s="3">
        <v>7</v>
      </c>
      <c r="K105" s="27"/>
      <c r="L105" s="27"/>
      <c r="M105" s="27"/>
      <c r="N105" s="168"/>
      <c r="O105" s="226"/>
      <c r="P105" s="226"/>
      <c r="Q105" s="226"/>
      <c r="R105" s="226"/>
      <c r="S105" s="226"/>
      <c r="T105" s="226"/>
      <c r="U105" s="226"/>
      <c r="V105" s="226"/>
      <c r="W105" s="170"/>
      <c r="AC105" s="45"/>
      <c r="AD105" s="11"/>
      <c r="AE105" s="11"/>
      <c r="AF105" s="11"/>
      <c r="AG105" s="11"/>
      <c r="AH105" s="11"/>
    </row>
    <row r="106" spans="6:34" x14ac:dyDescent="0.25">
      <c r="F106" s="333" t="s">
        <v>71</v>
      </c>
      <c r="G106" s="333"/>
      <c r="H106" s="333"/>
      <c r="I106" s="333"/>
      <c r="J106" s="333"/>
      <c r="K106" s="333"/>
      <c r="L106" s="333"/>
      <c r="M106" s="333"/>
      <c r="N106" s="346"/>
      <c r="O106" s="176"/>
      <c r="P106" s="176"/>
      <c r="Q106" s="176"/>
      <c r="R106" s="176"/>
      <c r="S106" s="176"/>
      <c r="T106" s="176"/>
      <c r="U106" s="176"/>
      <c r="V106" s="176"/>
      <c r="W106" s="170"/>
      <c r="AC106" s="32"/>
      <c r="AD106" s="11"/>
      <c r="AE106" s="1"/>
      <c r="AF106" s="1"/>
      <c r="AG106" s="1"/>
      <c r="AH106" s="1"/>
    </row>
    <row r="107" spans="6:34" x14ac:dyDescent="0.25">
      <c r="F107" s="29">
        <v>245</v>
      </c>
      <c r="G107" s="391" t="s">
        <v>220</v>
      </c>
      <c r="H107" s="391"/>
      <c r="I107" s="337">
        <v>200</v>
      </c>
      <c r="J107" s="337"/>
      <c r="K107" s="3">
        <v>7.2</v>
      </c>
      <c r="L107" s="3">
        <v>3</v>
      </c>
      <c r="M107" s="3">
        <v>10.4</v>
      </c>
      <c r="N107" s="43">
        <v>98</v>
      </c>
      <c r="O107" s="101">
        <v>292</v>
      </c>
      <c r="P107" s="130">
        <v>248</v>
      </c>
      <c r="Q107" s="130">
        <v>28</v>
      </c>
      <c r="R107" s="130">
        <v>184</v>
      </c>
      <c r="S107" s="130">
        <v>0.2</v>
      </c>
      <c r="T107" s="130">
        <v>40</v>
      </c>
      <c r="U107" s="130">
        <v>0.04</v>
      </c>
      <c r="V107" s="130">
        <v>0.2</v>
      </c>
      <c r="W107" s="130">
        <v>0.6</v>
      </c>
      <c r="AC107" s="32"/>
      <c r="AD107" s="11"/>
      <c r="AE107" s="1"/>
      <c r="AF107" s="1"/>
      <c r="AG107" s="1"/>
      <c r="AH107" s="1"/>
    </row>
    <row r="108" spans="6:34" hidden="1" x14ac:dyDescent="0.25">
      <c r="F108" s="39"/>
      <c r="G108" s="408" t="s">
        <v>220</v>
      </c>
      <c r="H108" s="353"/>
      <c r="I108" s="8">
        <v>210</v>
      </c>
      <c r="J108" s="8">
        <v>200</v>
      </c>
      <c r="K108" s="3"/>
      <c r="L108" s="3"/>
      <c r="M108" s="3"/>
      <c r="N108" s="43"/>
      <c r="O108" s="211"/>
      <c r="P108" s="211"/>
      <c r="Q108" s="211"/>
      <c r="R108" s="211"/>
      <c r="S108" s="211"/>
      <c r="T108" s="211"/>
      <c r="U108" s="211"/>
      <c r="V108" s="211"/>
      <c r="W108" s="170"/>
      <c r="AC108" s="32"/>
      <c r="AD108" s="11"/>
      <c r="AE108" s="15"/>
      <c r="AF108" s="15"/>
      <c r="AG108" s="15"/>
      <c r="AH108" s="15"/>
    </row>
    <row r="109" spans="6:34" ht="31.5" customHeight="1" x14ac:dyDescent="0.25">
      <c r="F109" s="39"/>
      <c r="G109" s="334" t="s">
        <v>38</v>
      </c>
      <c r="H109" s="334"/>
      <c r="I109" s="346">
        <v>25</v>
      </c>
      <c r="J109" s="348"/>
      <c r="K109" s="9">
        <v>1.9</v>
      </c>
      <c r="L109" s="9">
        <v>0.4</v>
      </c>
      <c r="M109" s="9">
        <v>11.9</v>
      </c>
      <c r="N109" s="105">
        <v>58.7</v>
      </c>
      <c r="O109" s="173">
        <v>21</v>
      </c>
      <c r="P109" s="173">
        <v>3</v>
      </c>
      <c r="Q109" s="173">
        <v>5</v>
      </c>
      <c r="R109" s="173">
        <v>28.5</v>
      </c>
      <c r="S109" s="173">
        <v>0.9</v>
      </c>
      <c r="T109" s="173"/>
      <c r="U109" s="173">
        <v>0.06</v>
      </c>
      <c r="V109" s="173">
        <v>7.0000000000000007E-2</v>
      </c>
      <c r="W109" s="170"/>
      <c r="AC109" s="32"/>
      <c r="AD109" s="11"/>
      <c r="AE109" s="11"/>
      <c r="AF109" s="11"/>
      <c r="AG109" s="11"/>
      <c r="AH109" s="11"/>
    </row>
    <row r="110" spans="6:34" ht="15.75" x14ac:dyDescent="0.25">
      <c r="F110" s="39"/>
      <c r="G110" s="384" t="s">
        <v>42</v>
      </c>
      <c r="H110" s="384"/>
      <c r="I110" s="341">
        <f>I107+I109</f>
        <v>225</v>
      </c>
      <c r="J110" s="342"/>
      <c r="K110" s="3">
        <f>SUM(K107:K109)</f>
        <v>9.1</v>
      </c>
      <c r="L110" s="3">
        <f>SUM(L107:L109)</f>
        <v>3.4</v>
      </c>
      <c r="M110" s="3">
        <f>SUM(M107:M109)</f>
        <v>22.3</v>
      </c>
      <c r="N110" s="43">
        <f>SUM(N107:N109)</f>
        <v>156.69999999999999</v>
      </c>
      <c r="O110" s="211">
        <f>SUM(O107:O109)</f>
        <v>313</v>
      </c>
      <c r="P110" s="211">
        <f t="shared" ref="P110:W110" si="4">SUM(P107:P109)</f>
        <v>251</v>
      </c>
      <c r="Q110" s="211">
        <f t="shared" si="4"/>
        <v>33</v>
      </c>
      <c r="R110" s="211">
        <f t="shared" si="4"/>
        <v>212.5</v>
      </c>
      <c r="S110" s="211">
        <f t="shared" si="4"/>
        <v>1.1000000000000001</v>
      </c>
      <c r="T110" s="211">
        <f t="shared" si="4"/>
        <v>40</v>
      </c>
      <c r="U110" s="211">
        <f t="shared" si="4"/>
        <v>0.1</v>
      </c>
      <c r="V110" s="211">
        <f t="shared" si="4"/>
        <v>0.27</v>
      </c>
      <c r="W110" s="211">
        <f t="shared" si="4"/>
        <v>0.6</v>
      </c>
      <c r="Z110" s="5"/>
      <c r="AA110" s="34"/>
      <c r="AD110" s="11"/>
      <c r="AE110" s="50"/>
      <c r="AF110" s="50"/>
      <c r="AG110" s="50"/>
      <c r="AH110" s="50"/>
    </row>
    <row r="111" spans="6:34" x14ac:dyDescent="0.25">
      <c r="F111" s="39"/>
      <c r="G111" s="385"/>
      <c r="H111" s="385"/>
      <c r="I111" s="3"/>
      <c r="J111" s="3"/>
      <c r="K111" s="3"/>
      <c r="L111" s="3"/>
      <c r="M111" s="3"/>
      <c r="N111" s="192">
        <f>N110/N112</f>
        <v>4.7117899990979345E-2</v>
      </c>
      <c r="O111" s="226"/>
      <c r="P111" s="226"/>
      <c r="Q111" s="226"/>
      <c r="R111" s="226"/>
      <c r="S111" s="226"/>
      <c r="T111" s="226"/>
      <c r="U111" s="226"/>
      <c r="V111" s="226"/>
      <c r="W111" s="170"/>
      <c r="AC111" s="32"/>
      <c r="AD111" s="11"/>
      <c r="AE111" s="11"/>
      <c r="AF111" s="11"/>
      <c r="AG111" s="11"/>
      <c r="AH111" s="11"/>
    </row>
    <row r="112" spans="6:34" ht="18.75" x14ac:dyDescent="0.3">
      <c r="F112" s="39"/>
      <c r="G112" s="386" t="s">
        <v>73</v>
      </c>
      <c r="H112" s="386"/>
      <c r="I112" s="341">
        <f>I35+I41+I74+I80+I103+I110</f>
        <v>2898</v>
      </c>
      <c r="J112" s="342"/>
      <c r="K112" s="46">
        <f>K35+K41+K74+K80+K103+K110</f>
        <v>107.68</v>
      </c>
      <c r="L112" s="46">
        <f>L35+L41+L74+L80+L103+L110</f>
        <v>99.110000000000014</v>
      </c>
      <c r="M112" s="46">
        <f>M35+M41+M74+M80+M103+M110</f>
        <v>493.46000000000004</v>
      </c>
      <c r="N112" s="210">
        <f>N35+N41+N74+N80+N103+N110</f>
        <v>3325.7</v>
      </c>
      <c r="O112" s="210">
        <f>O35+O41+O74+O80+O103+O110</f>
        <v>5248.51</v>
      </c>
      <c r="P112" s="210">
        <f t="shared" ref="P112:W112" si="5">P35+P41+P74+P80+P103+P110</f>
        <v>954.88</v>
      </c>
      <c r="Q112" s="210">
        <f t="shared" si="5"/>
        <v>532.1</v>
      </c>
      <c r="R112" s="210">
        <f t="shared" si="5"/>
        <v>1908.24</v>
      </c>
      <c r="S112" s="210">
        <f t="shared" si="5"/>
        <v>29.47</v>
      </c>
      <c r="T112" s="210">
        <f t="shared" si="5"/>
        <v>327.7</v>
      </c>
      <c r="U112" s="210">
        <f t="shared" si="5"/>
        <v>2.1260000000000003</v>
      </c>
      <c r="V112" s="210">
        <f t="shared" si="5"/>
        <v>2.464</v>
      </c>
      <c r="W112" s="210">
        <f t="shared" si="5"/>
        <v>100.13999999999999</v>
      </c>
      <c r="AC112" s="32"/>
      <c r="AD112" s="11"/>
      <c r="AE112" s="1"/>
      <c r="AF112" s="1"/>
      <c r="AG112" s="1"/>
      <c r="AH112" s="1"/>
    </row>
    <row r="113" spans="7:23" ht="16.5" hidden="1" customHeight="1" x14ac:dyDescent="0.3">
      <c r="G113" s="139" t="s">
        <v>303</v>
      </c>
      <c r="H113" s="139"/>
      <c r="I113" s="15"/>
      <c r="J113" s="11"/>
    </row>
    <row r="114" spans="7:23" ht="15.75" hidden="1" customHeight="1" x14ac:dyDescent="0.3">
      <c r="G114" s="139" t="s">
        <v>304</v>
      </c>
      <c r="H114" s="139"/>
      <c r="I114" s="15"/>
      <c r="J114" s="11"/>
      <c r="K114" s="64">
        <f>K112*4</f>
        <v>430.72</v>
      </c>
      <c r="L114" s="64">
        <f>L112*9</f>
        <v>891.99000000000012</v>
      </c>
      <c r="M114" s="64">
        <f>M112*4</f>
        <v>1973.8400000000001</v>
      </c>
    </row>
    <row r="115" spans="7:23" ht="18.75" hidden="1" x14ac:dyDescent="0.3">
      <c r="G115" s="139" t="s">
        <v>305</v>
      </c>
      <c r="H115" s="139"/>
      <c r="I115" s="15"/>
      <c r="J115" s="11"/>
      <c r="K115" s="149">
        <f>K114/N112</f>
        <v>0.12951258381694081</v>
      </c>
      <c r="L115" s="149">
        <f>L114/N112</f>
        <v>0.26821120365637313</v>
      </c>
      <c r="M115" s="149">
        <f>M114/N112</f>
        <v>0.59351114051177201</v>
      </c>
      <c r="O115" s="73">
        <v>1200</v>
      </c>
      <c r="P115" s="73">
        <v>1200</v>
      </c>
      <c r="Q115" s="73">
        <v>300</v>
      </c>
      <c r="R115" s="73">
        <v>1200</v>
      </c>
      <c r="S115" s="81">
        <v>18</v>
      </c>
      <c r="T115" s="197">
        <v>900</v>
      </c>
      <c r="U115" s="197">
        <v>1.4</v>
      </c>
      <c r="V115" s="197">
        <v>1.6</v>
      </c>
      <c r="W115" s="197">
        <v>70</v>
      </c>
    </row>
    <row r="116" spans="7:23" ht="18.75" hidden="1" x14ac:dyDescent="0.3">
      <c r="G116" s="139" t="s">
        <v>306</v>
      </c>
      <c r="H116" s="139"/>
      <c r="I116" s="15"/>
      <c r="J116" s="11"/>
    </row>
  </sheetData>
  <sheetProtection selectLockedCells="1" selectUnlockedCells="1"/>
  <mergeCells count="137">
    <mergeCell ref="I96:J96"/>
    <mergeCell ref="I98:J98"/>
    <mergeCell ref="I95:J95"/>
    <mergeCell ref="X58:Y58"/>
    <mergeCell ref="I17:I18"/>
    <mergeCell ref="J17:J18"/>
    <mergeCell ref="I30:J30"/>
    <mergeCell ref="I38:J38"/>
    <mergeCell ref="I50:J50"/>
    <mergeCell ref="O16:W17"/>
    <mergeCell ref="G61:H61"/>
    <mergeCell ref="G67:H67"/>
    <mergeCell ref="I67:J67"/>
    <mergeCell ref="F19:N19"/>
    <mergeCell ref="G66:H66"/>
    <mergeCell ref="G24:H24"/>
    <mergeCell ref="G22:H22"/>
    <mergeCell ref="G28:H28"/>
    <mergeCell ref="G30:H30"/>
    <mergeCell ref="F37:N37"/>
    <mergeCell ref="G31:H31"/>
    <mergeCell ref="G32:H32"/>
    <mergeCell ref="G33:H33"/>
    <mergeCell ref="G34:H34"/>
    <mergeCell ref="G35:H35"/>
    <mergeCell ref="I35:J35"/>
    <mergeCell ref="F1:N3"/>
    <mergeCell ref="F5:N5"/>
    <mergeCell ref="F6:N6"/>
    <mergeCell ref="F16:F18"/>
    <mergeCell ref="G16:H18"/>
    <mergeCell ref="I16:J16"/>
    <mergeCell ref="K16:M17"/>
    <mergeCell ref="N16:N18"/>
    <mergeCell ref="G20:H20"/>
    <mergeCell ref="I20:J20"/>
    <mergeCell ref="G21:H21"/>
    <mergeCell ref="G23:H23"/>
    <mergeCell ref="G29:H29"/>
    <mergeCell ref="I29:J29"/>
    <mergeCell ref="I27:J27"/>
    <mergeCell ref="G25:H25"/>
    <mergeCell ref="G26:H26"/>
    <mergeCell ref="G27:H27"/>
    <mergeCell ref="G40:H40"/>
    <mergeCell ref="G41:H41"/>
    <mergeCell ref="F43:N43"/>
    <mergeCell ref="G44:H44"/>
    <mergeCell ref="I44:J44"/>
    <mergeCell ref="G38:H38"/>
    <mergeCell ref="G39:H39"/>
    <mergeCell ref="I41:J41"/>
    <mergeCell ref="I39:J39"/>
    <mergeCell ref="I40:J40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65:H65"/>
    <mergeCell ref="G68:H68"/>
    <mergeCell ref="I68:J68"/>
    <mergeCell ref="I58:J58"/>
    <mergeCell ref="G62:H62"/>
    <mergeCell ref="G60:H60"/>
    <mergeCell ref="G59:H59"/>
    <mergeCell ref="G63:H63"/>
    <mergeCell ref="G64:H64"/>
    <mergeCell ref="G73:H73"/>
    <mergeCell ref="G69:H69"/>
    <mergeCell ref="G74:H74"/>
    <mergeCell ref="F76:N76"/>
    <mergeCell ref="I74:J74"/>
    <mergeCell ref="G77:H77"/>
    <mergeCell ref="I77:J77"/>
    <mergeCell ref="I69:J69"/>
    <mergeCell ref="G70:H70"/>
    <mergeCell ref="G71:H71"/>
    <mergeCell ref="G72:H72"/>
    <mergeCell ref="AD86:AE86"/>
    <mergeCell ref="G87:H87"/>
    <mergeCell ref="G78:H78"/>
    <mergeCell ref="G79:H79"/>
    <mergeCell ref="G80:H80"/>
    <mergeCell ref="F82:N82"/>
    <mergeCell ref="G83:H83"/>
    <mergeCell ref="I83:J83"/>
    <mergeCell ref="I80:J80"/>
    <mergeCell ref="G88:H88"/>
    <mergeCell ref="G89:H89"/>
    <mergeCell ref="AD83:AE83"/>
    <mergeCell ref="AF83:AG83"/>
    <mergeCell ref="AF90:AG90"/>
    <mergeCell ref="G84:H84"/>
    <mergeCell ref="AD84:AE84"/>
    <mergeCell ref="G85:H85"/>
    <mergeCell ref="AD85:AE85"/>
    <mergeCell ref="G86:H86"/>
    <mergeCell ref="G100:H100"/>
    <mergeCell ref="G98:H98"/>
    <mergeCell ref="G108:H108"/>
    <mergeCell ref="G109:H109"/>
    <mergeCell ref="AD87:AE87"/>
    <mergeCell ref="G90:H90"/>
    <mergeCell ref="AD90:AE90"/>
    <mergeCell ref="G97:H97"/>
    <mergeCell ref="I97:J97"/>
    <mergeCell ref="G101:H101"/>
    <mergeCell ref="G102:H102"/>
    <mergeCell ref="G110:H110"/>
    <mergeCell ref="G91:H91"/>
    <mergeCell ref="I91:J91"/>
    <mergeCell ref="G92:H92"/>
    <mergeCell ref="G93:H93"/>
    <mergeCell ref="G94:H94"/>
    <mergeCell ref="G95:H95"/>
    <mergeCell ref="G96:H96"/>
    <mergeCell ref="G99:H99"/>
    <mergeCell ref="G112:H112"/>
    <mergeCell ref="G103:H103"/>
    <mergeCell ref="F106:N106"/>
    <mergeCell ref="G107:H107"/>
    <mergeCell ref="I107:J107"/>
    <mergeCell ref="I109:J109"/>
    <mergeCell ref="I103:J103"/>
    <mergeCell ref="I110:J110"/>
    <mergeCell ref="G111:H111"/>
    <mergeCell ref="I112:J112"/>
  </mergeCells>
  <pageMargins left="0.7" right="0.7" top="0.75" bottom="0.75" header="0.51180555555555551" footer="0.51180555555555551"/>
  <pageSetup paperSize="9" scale="98" firstPageNumber="0" orientation="landscape" verticalDpi="300" r:id="rId1"/>
  <headerFooter alignWithMargins="0"/>
  <colBreaks count="1" manualBreakCount="1">
    <brk id="2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view="pageBreakPreview" topLeftCell="F46" zoomScale="110" zoomScaleNormal="200" zoomScaleSheetLayoutView="110" workbookViewId="0">
      <selection activeCell="Z75" sqref="Z75"/>
    </sheetView>
  </sheetViews>
  <sheetFormatPr defaultRowHeight="15" x14ac:dyDescent="0.25"/>
  <cols>
    <col min="1" max="5" width="0" hidden="1" customWidth="1"/>
    <col min="6" max="6" width="6" customWidth="1"/>
    <col min="8" max="8" width="14.85546875" customWidth="1"/>
    <col min="11" max="12" width="7.42578125" customWidth="1"/>
    <col min="13" max="13" width="9.85546875" customWidth="1"/>
    <col min="14" max="14" width="11.42578125" customWidth="1"/>
    <col min="15" max="15" width="5.5703125" customWidth="1"/>
    <col min="16" max="16" width="5.28515625" customWidth="1"/>
    <col min="17" max="17" width="5" customWidth="1"/>
    <col min="18" max="18" width="5.5703125" customWidth="1"/>
    <col min="19" max="19" width="4.85546875" customWidth="1"/>
    <col min="20" max="20" width="5.5703125" customWidth="1"/>
    <col min="21" max="21" width="4.85546875" style="5" customWidth="1"/>
    <col min="22" max="22" width="6" style="5" customWidth="1"/>
    <col min="23" max="23" width="3.85546875" style="5" customWidth="1"/>
    <col min="24" max="26" width="9.140625" style="5"/>
  </cols>
  <sheetData>
    <row r="1" spans="1:23" ht="15" customHeight="1" x14ac:dyDescent="0.25">
      <c r="A1" s="51"/>
      <c r="B1" s="52"/>
      <c r="C1" s="52"/>
      <c r="D1" s="52"/>
      <c r="E1" s="52"/>
      <c r="F1" s="320" t="s">
        <v>260</v>
      </c>
      <c r="G1" s="320"/>
      <c r="H1" s="320"/>
      <c r="I1" s="320"/>
      <c r="J1" s="320"/>
      <c r="K1" s="320"/>
      <c r="L1" s="320"/>
      <c r="M1" s="320"/>
      <c r="N1" s="320"/>
    </row>
    <row r="2" spans="1:23" x14ac:dyDescent="0.25">
      <c r="A2" s="52"/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</row>
    <row r="3" spans="1:23" ht="24" customHeight="1" x14ac:dyDescent="0.25">
      <c r="A3" s="52"/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</row>
    <row r="4" spans="1:23" ht="7.5" hidden="1" customHeight="1" x14ac:dyDescent="0.25">
      <c r="F4" s="94"/>
      <c r="G4" s="138"/>
      <c r="H4" s="94"/>
      <c r="I4" s="94"/>
      <c r="J4" s="94"/>
      <c r="K4" s="94"/>
      <c r="L4" s="94"/>
      <c r="M4" s="94"/>
      <c r="N4" s="94"/>
    </row>
    <row r="5" spans="1:23" ht="22.5" customHeight="1" x14ac:dyDescent="0.25">
      <c r="F5" s="321" t="s">
        <v>297</v>
      </c>
      <c r="G5" s="321"/>
      <c r="H5" s="321"/>
      <c r="I5" s="321"/>
      <c r="J5" s="321"/>
      <c r="K5" s="321"/>
      <c r="L5" s="321"/>
      <c r="M5" s="321"/>
      <c r="N5" s="321"/>
    </row>
    <row r="6" spans="1:23" ht="22.5" customHeight="1" x14ac:dyDescent="0.25">
      <c r="F6" s="321" t="s">
        <v>137</v>
      </c>
      <c r="G6" s="321"/>
      <c r="H6" s="321"/>
      <c r="I6" s="321"/>
      <c r="J6" s="321"/>
      <c r="K6" s="321"/>
      <c r="L6" s="321"/>
      <c r="M6" s="321"/>
      <c r="N6" s="321"/>
    </row>
    <row r="7" spans="1:23" ht="9" hidden="1" customHeight="1" x14ac:dyDescent="0.3">
      <c r="G7" s="16"/>
    </row>
    <row r="8" spans="1:23" x14ac:dyDescent="0.25">
      <c r="F8" s="117" t="s">
        <v>208</v>
      </c>
      <c r="G8" s="118"/>
      <c r="H8" s="118"/>
      <c r="I8" s="96"/>
      <c r="J8" s="96"/>
      <c r="K8" s="96"/>
      <c r="L8" s="96"/>
      <c r="M8" s="96"/>
    </row>
    <row r="9" spans="1:23" x14ac:dyDescent="0.25">
      <c r="F9" s="116" t="s">
        <v>19</v>
      </c>
      <c r="G9" s="96"/>
      <c r="H9" s="96"/>
      <c r="I9" s="96"/>
      <c r="J9" s="96"/>
      <c r="K9" s="96"/>
      <c r="L9" s="96"/>
      <c r="M9" s="96"/>
    </row>
    <row r="10" spans="1:23" x14ac:dyDescent="0.25">
      <c r="F10" s="116" t="s">
        <v>20</v>
      </c>
      <c r="G10" s="96"/>
      <c r="H10" s="96"/>
      <c r="I10" s="96"/>
      <c r="J10" s="96"/>
      <c r="K10" s="96"/>
      <c r="L10" s="96"/>
      <c r="M10" s="96"/>
    </row>
    <row r="11" spans="1:23" x14ac:dyDescent="0.25">
      <c r="F11" s="116" t="s">
        <v>21</v>
      </c>
      <c r="G11" s="96"/>
      <c r="H11" s="96"/>
      <c r="I11" s="96"/>
      <c r="J11" s="96"/>
      <c r="K11" s="96"/>
      <c r="L11" s="96"/>
      <c r="M11" s="96"/>
    </row>
    <row r="12" spans="1:23" x14ac:dyDescent="0.25">
      <c r="F12" s="116" t="s">
        <v>22</v>
      </c>
      <c r="G12" s="96"/>
      <c r="H12" s="96"/>
      <c r="I12" s="96"/>
      <c r="J12" s="96"/>
      <c r="K12" s="96"/>
      <c r="L12" s="96"/>
      <c r="M12" s="96"/>
    </row>
    <row r="13" spans="1:23" x14ac:dyDescent="0.25">
      <c r="F13" s="116" t="s">
        <v>23</v>
      </c>
      <c r="G13" s="96"/>
      <c r="H13" s="96"/>
      <c r="I13" s="96"/>
      <c r="J13" s="96"/>
      <c r="K13" s="96"/>
      <c r="L13" s="96"/>
      <c r="M13" s="96"/>
    </row>
    <row r="14" spans="1:23" ht="2.25" customHeight="1" x14ac:dyDescent="0.25"/>
    <row r="15" spans="1:23" ht="18.75" hidden="1" customHeight="1" x14ac:dyDescent="0.25"/>
    <row r="16" spans="1:23" ht="15" customHeight="1" x14ac:dyDescent="0.25">
      <c r="F16" s="398" t="s">
        <v>24</v>
      </c>
      <c r="G16" s="399" t="s">
        <v>25</v>
      </c>
      <c r="H16" s="399"/>
      <c r="I16" s="400" t="s">
        <v>26</v>
      </c>
      <c r="J16" s="400"/>
      <c r="K16" s="398" t="s">
        <v>12</v>
      </c>
      <c r="L16" s="398"/>
      <c r="M16" s="398"/>
      <c r="N16" s="399" t="s">
        <v>13</v>
      </c>
      <c r="O16" s="327" t="s">
        <v>336</v>
      </c>
      <c r="P16" s="328"/>
      <c r="Q16" s="328"/>
      <c r="R16" s="328"/>
      <c r="S16" s="328"/>
      <c r="T16" s="328"/>
      <c r="U16" s="328"/>
      <c r="V16" s="328"/>
      <c r="W16" s="329"/>
    </row>
    <row r="17" spans="6:27" ht="15" customHeight="1" x14ac:dyDescent="0.25">
      <c r="F17" s="398"/>
      <c r="G17" s="399"/>
      <c r="H17" s="399"/>
      <c r="I17" s="399" t="s">
        <v>27</v>
      </c>
      <c r="J17" s="399" t="s">
        <v>28</v>
      </c>
      <c r="K17" s="398"/>
      <c r="L17" s="398"/>
      <c r="M17" s="398"/>
      <c r="N17" s="399"/>
      <c r="O17" s="330"/>
      <c r="P17" s="331"/>
      <c r="Q17" s="331"/>
      <c r="R17" s="331"/>
      <c r="S17" s="331"/>
      <c r="T17" s="331"/>
      <c r="U17" s="331"/>
      <c r="V17" s="331"/>
      <c r="W17" s="332"/>
    </row>
    <row r="18" spans="6:27" x14ac:dyDescent="0.25">
      <c r="F18" s="398"/>
      <c r="G18" s="399"/>
      <c r="H18" s="399"/>
      <c r="I18" s="399"/>
      <c r="J18" s="399"/>
      <c r="K18" s="10" t="s">
        <v>14</v>
      </c>
      <c r="L18" s="10" t="s">
        <v>15</v>
      </c>
      <c r="M18" s="10" t="s">
        <v>16</v>
      </c>
      <c r="N18" s="399"/>
      <c r="O18" s="165" t="s">
        <v>331</v>
      </c>
      <c r="P18" s="130" t="s">
        <v>332</v>
      </c>
      <c r="Q18" s="166" t="s">
        <v>333</v>
      </c>
      <c r="R18" s="130" t="s">
        <v>334</v>
      </c>
      <c r="S18" s="166" t="s">
        <v>335</v>
      </c>
      <c r="T18" s="130" t="s">
        <v>337</v>
      </c>
      <c r="U18" s="130" t="s">
        <v>339</v>
      </c>
      <c r="V18" s="166" t="s">
        <v>340</v>
      </c>
      <c r="W18" s="130" t="s">
        <v>338</v>
      </c>
    </row>
    <row r="19" spans="6:27" x14ac:dyDescent="0.25">
      <c r="F19" s="333" t="s">
        <v>29</v>
      </c>
      <c r="G19" s="333"/>
      <c r="H19" s="333"/>
      <c r="I19" s="333"/>
      <c r="J19" s="333"/>
      <c r="K19" s="333"/>
      <c r="L19" s="333"/>
      <c r="M19" s="333"/>
      <c r="N19" s="333"/>
      <c r="T19" s="5"/>
      <c r="AA19" s="5"/>
    </row>
    <row r="20" spans="6:27" ht="15.75" customHeight="1" x14ac:dyDescent="0.25">
      <c r="F20" s="29">
        <v>177</v>
      </c>
      <c r="G20" s="375" t="s">
        <v>210</v>
      </c>
      <c r="H20" s="376"/>
      <c r="I20" s="333">
        <v>250</v>
      </c>
      <c r="J20" s="333"/>
      <c r="K20" s="9">
        <v>6.85</v>
      </c>
      <c r="L20" s="9">
        <v>8.68</v>
      </c>
      <c r="M20" s="9">
        <v>33.4</v>
      </c>
      <c r="N20" s="9">
        <v>234.7</v>
      </c>
      <c r="O20" s="173">
        <v>319</v>
      </c>
      <c r="P20" s="173">
        <v>160</v>
      </c>
      <c r="Q20" s="173">
        <v>55.3</v>
      </c>
      <c r="R20" s="173">
        <v>239</v>
      </c>
      <c r="S20" s="173">
        <v>1.65</v>
      </c>
      <c r="T20" s="173">
        <v>81</v>
      </c>
      <c r="U20" s="173">
        <v>0.18</v>
      </c>
      <c r="V20" s="173">
        <v>0.22</v>
      </c>
      <c r="W20" s="173">
        <v>1.2</v>
      </c>
      <c r="X20" s="11"/>
      <c r="Y20" s="11"/>
      <c r="Z20" s="11"/>
      <c r="AA20" s="5"/>
    </row>
    <row r="21" spans="6:27" x14ac:dyDescent="0.25">
      <c r="F21" s="29">
        <v>243</v>
      </c>
      <c r="G21" s="374" t="s">
        <v>286</v>
      </c>
      <c r="H21" s="374"/>
      <c r="I21" s="107">
        <v>53</v>
      </c>
      <c r="J21" s="126">
        <v>50</v>
      </c>
      <c r="K21" s="3">
        <v>5.85</v>
      </c>
      <c r="L21" s="3">
        <v>11.4</v>
      </c>
      <c r="M21" s="3">
        <v>0.1</v>
      </c>
      <c r="N21" s="3">
        <v>126</v>
      </c>
      <c r="O21" s="200">
        <v>76</v>
      </c>
      <c r="P21" s="200">
        <v>15</v>
      </c>
      <c r="Q21" s="200">
        <v>7.4</v>
      </c>
      <c r="R21" s="200">
        <v>50</v>
      </c>
      <c r="S21" s="200">
        <v>0.7</v>
      </c>
      <c r="T21" s="200">
        <v>18.7</v>
      </c>
      <c r="U21" s="200">
        <v>0.09</v>
      </c>
      <c r="V21" s="200">
        <v>7.0000000000000007E-2</v>
      </c>
      <c r="W21" s="11"/>
      <c r="X21" s="11"/>
      <c r="Y21" s="11"/>
      <c r="Z21" s="11"/>
      <c r="AA21" s="66"/>
    </row>
    <row r="22" spans="6:27" ht="12.75" customHeight="1" x14ac:dyDescent="0.25">
      <c r="F22" s="29">
        <v>14</v>
      </c>
      <c r="G22" s="374" t="s">
        <v>36</v>
      </c>
      <c r="H22" s="374"/>
      <c r="I22" s="337">
        <v>10</v>
      </c>
      <c r="J22" s="337"/>
      <c r="K22" s="23">
        <v>7.0000000000000007E-2</v>
      </c>
      <c r="L22" s="23">
        <v>8.1999999999999993</v>
      </c>
      <c r="M22" s="23">
        <v>7.0000000000000007E-2</v>
      </c>
      <c r="N22" s="167">
        <v>74</v>
      </c>
      <c r="O22" s="173">
        <v>3</v>
      </c>
      <c r="P22" s="173">
        <v>2.4</v>
      </c>
      <c r="Q22" s="173"/>
      <c r="R22" s="173">
        <v>3</v>
      </c>
      <c r="S22" s="173">
        <v>0.02</v>
      </c>
      <c r="T22" s="173">
        <v>63</v>
      </c>
      <c r="U22" s="173"/>
      <c r="V22" s="173">
        <v>0.01</v>
      </c>
      <c r="W22" s="135"/>
      <c r="X22" s="1"/>
      <c r="Y22" s="1"/>
      <c r="Z22" s="1"/>
      <c r="AA22" s="67"/>
    </row>
    <row r="23" spans="6:27" ht="13.5" customHeight="1" x14ac:dyDescent="0.3">
      <c r="F23" s="82"/>
      <c r="G23" s="375" t="s">
        <v>299</v>
      </c>
      <c r="H23" s="376"/>
      <c r="I23" s="346">
        <v>50</v>
      </c>
      <c r="J23" s="348"/>
      <c r="K23" s="9">
        <v>3.8</v>
      </c>
      <c r="L23" s="9">
        <v>1.46</v>
      </c>
      <c r="M23" s="9">
        <v>25.2</v>
      </c>
      <c r="N23" s="9">
        <v>131.5</v>
      </c>
      <c r="O23" s="201">
        <v>26.9</v>
      </c>
      <c r="P23" s="201">
        <v>8.5</v>
      </c>
      <c r="Q23" s="201">
        <v>6.5</v>
      </c>
      <c r="R23" s="201">
        <v>17.5</v>
      </c>
      <c r="S23" s="201">
        <v>0.6</v>
      </c>
      <c r="T23" s="281"/>
      <c r="U23" s="201">
        <v>0.05</v>
      </c>
      <c r="V23" s="201">
        <v>1.4999999999999999E-2</v>
      </c>
      <c r="X23" s="11"/>
      <c r="Y23" s="11"/>
      <c r="Z23" s="11"/>
      <c r="AA23" s="36"/>
    </row>
    <row r="24" spans="6:27" ht="30" customHeight="1" x14ac:dyDescent="0.25">
      <c r="F24" s="29">
        <v>258</v>
      </c>
      <c r="G24" s="395" t="s">
        <v>39</v>
      </c>
      <c r="H24" s="395"/>
      <c r="I24" s="333">
        <v>200</v>
      </c>
      <c r="J24" s="333"/>
      <c r="K24" s="9">
        <v>2.9</v>
      </c>
      <c r="L24" s="9">
        <v>2.6</v>
      </c>
      <c r="M24" s="9">
        <v>16.100000000000001</v>
      </c>
      <c r="N24" s="9">
        <v>98.6</v>
      </c>
      <c r="O24" s="173">
        <v>46.2</v>
      </c>
      <c r="P24" s="173">
        <v>25.7</v>
      </c>
      <c r="Q24" s="173">
        <v>7</v>
      </c>
      <c r="R24" s="173">
        <v>45</v>
      </c>
      <c r="S24" s="173">
        <v>0.13</v>
      </c>
      <c r="T24" s="173">
        <v>40</v>
      </c>
      <c r="U24" s="173">
        <v>0.04</v>
      </c>
      <c r="V24" s="173">
        <v>0.1</v>
      </c>
      <c r="W24" s="173">
        <v>1.3</v>
      </c>
      <c r="X24" s="11"/>
      <c r="Y24" s="11"/>
      <c r="Z24" s="11"/>
      <c r="AA24" s="31"/>
    </row>
    <row r="25" spans="6:27" x14ac:dyDescent="0.25">
      <c r="F25" s="4"/>
      <c r="G25" s="340" t="s">
        <v>42</v>
      </c>
      <c r="H25" s="340"/>
      <c r="I25" s="341">
        <f>I20+I21+I22+I23+I24</f>
        <v>563</v>
      </c>
      <c r="J25" s="342"/>
      <c r="K25" s="3">
        <f>SUM(K20:K24)</f>
        <v>19.47</v>
      </c>
      <c r="L25" s="3">
        <f>SUM(L20:L24)</f>
        <v>32.339999999999996</v>
      </c>
      <c r="M25" s="3">
        <f>SUM(M20:M24)</f>
        <v>74.87</v>
      </c>
      <c r="N25" s="3">
        <f>SUM(N20:N24)</f>
        <v>664.80000000000007</v>
      </c>
      <c r="O25" s="251">
        <f>SUM(O20:O24)</f>
        <v>471.09999999999997</v>
      </c>
      <c r="P25" s="251">
        <f t="shared" ref="P25:W25" si="0">SUM(P20:P24)</f>
        <v>211.6</v>
      </c>
      <c r="Q25" s="251">
        <f t="shared" si="0"/>
        <v>76.199999999999989</v>
      </c>
      <c r="R25" s="251">
        <f t="shared" si="0"/>
        <v>354.5</v>
      </c>
      <c r="S25" s="251">
        <f t="shared" si="0"/>
        <v>3.0999999999999996</v>
      </c>
      <c r="T25" s="251">
        <f t="shared" si="0"/>
        <v>202.7</v>
      </c>
      <c r="U25" s="251">
        <f t="shared" si="0"/>
        <v>0.36</v>
      </c>
      <c r="V25" s="251">
        <f t="shared" si="0"/>
        <v>0.41500000000000004</v>
      </c>
      <c r="W25" s="251">
        <f t="shared" si="0"/>
        <v>2.5</v>
      </c>
      <c r="X25" s="15"/>
      <c r="Y25" s="15"/>
      <c r="Z25" s="15"/>
      <c r="AA25" s="31"/>
    </row>
    <row r="26" spans="6:27" x14ac:dyDescent="0.25">
      <c r="F26" s="48"/>
      <c r="G26" s="26"/>
      <c r="H26" s="26"/>
      <c r="I26" s="27"/>
      <c r="J26" s="27"/>
      <c r="K26" s="27"/>
      <c r="L26" s="27"/>
      <c r="M26" s="27"/>
      <c r="N26" s="168">
        <f>N25/N67</f>
        <v>0.23146423411033548</v>
      </c>
      <c r="O26" s="127"/>
      <c r="P26" s="127"/>
      <c r="Q26" s="127"/>
      <c r="R26" s="127"/>
      <c r="S26" s="127"/>
      <c r="T26" s="127"/>
      <c r="U26" s="127"/>
      <c r="V26" s="127"/>
      <c r="W26" s="97"/>
      <c r="X26" s="15"/>
      <c r="Y26" s="15"/>
      <c r="Z26" s="15"/>
      <c r="AA26" s="31"/>
    </row>
    <row r="27" spans="6:27" x14ac:dyDescent="0.25">
      <c r="F27" s="333" t="s">
        <v>43</v>
      </c>
      <c r="G27" s="333"/>
      <c r="H27" s="333"/>
      <c r="I27" s="333"/>
      <c r="J27" s="333"/>
      <c r="K27" s="333"/>
      <c r="L27" s="333"/>
      <c r="M27" s="333"/>
      <c r="N27" s="333"/>
      <c r="S27" s="5"/>
      <c r="T27" s="5"/>
      <c r="W27" s="15"/>
      <c r="X27" s="15"/>
      <c r="Y27" s="15"/>
      <c r="Z27" s="15"/>
      <c r="AA27" s="31"/>
    </row>
    <row r="28" spans="6:27" x14ac:dyDescent="0.25">
      <c r="F28" s="4"/>
      <c r="G28" s="374" t="s">
        <v>44</v>
      </c>
      <c r="H28" s="374"/>
      <c r="I28" s="337">
        <v>310</v>
      </c>
      <c r="J28" s="337"/>
      <c r="K28" s="3">
        <f>K29+K30</f>
        <v>3.51</v>
      </c>
      <c r="L28" s="3">
        <f>L29+L30</f>
        <v>0.43</v>
      </c>
      <c r="M28" s="3">
        <f>M29+M30</f>
        <v>47.370000000000005</v>
      </c>
      <c r="N28" s="3">
        <f>N29+N30</f>
        <v>199.72</v>
      </c>
      <c r="S28" s="5"/>
      <c r="T28" s="5"/>
      <c r="U28" s="32"/>
      <c r="W28" s="11"/>
      <c r="X28" s="11"/>
      <c r="Y28" s="11"/>
      <c r="Z28" s="11"/>
      <c r="AA28" s="68"/>
    </row>
    <row r="29" spans="6:27" hidden="1" x14ac:dyDescent="0.25">
      <c r="F29" s="4"/>
      <c r="G29" s="423" t="s">
        <v>294</v>
      </c>
      <c r="H29" s="392"/>
      <c r="I29" s="379">
        <v>110</v>
      </c>
      <c r="J29" s="380"/>
      <c r="K29" s="8">
        <v>1.65</v>
      </c>
      <c r="L29" s="8">
        <v>0.22</v>
      </c>
      <c r="M29" s="142">
        <v>23.98</v>
      </c>
      <c r="N29" s="8">
        <v>104.5</v>
      </c>
      <c r="S29" s="5"/>
      <c r="T29" s="5"/>
      <c r="U29" s="32"/>
      <c r="W29" s="11"/>
      <c r="X29" s="11"/>
      <c r="Y29" s="11"/>
      <c r="Z29" s="11"/>
      <c r="AA29" s="68"/>
    </row>
    <row r="30" spans="6:27" hidden="1" x14ac:dyDescent="0.25">
      <c r="F30" s="4"/>
      <c r="G30" s="423" t="s">
        <v>138</v>
      </c>
      <c r="H30" s="392"/>
      <c r="I30" s="379">
        <v>200</v>
      </c>
      <c r="J30" s="380"/>
      <c r="K30" s="8">
        <v>1.86</v>
      </c>
      <c r="L30" s="8">
        <v>0.21</v>
      </c>
      <c r="M30" s="8">
        <v>23.39</v>
      </c>
      <c r="N30" s="8">
        <v>95.22</v>
      </c>
      <c r="P30" s="5"/>
      <c r="Q30" s="11"/>
      <c r="R30" s="11"/>
      <c r="S30" s="5"/>
      <c r="T30" s="5"/>
      <c r="U30" s="32"/>
      <c r="V30" s="11"/>
      <c r="W30" s="11"/>
      <c r="X30" s="11"/>
      <c r="Y30" s="11"/>
      <c r="Z30" s="11"/>
      <c r="AA30" s="31"/>
    </row>
    <row r="31" spans="6:27" x14ac:dyDescent="0.25">
      <c r="F31" s="4"/>
      <c r="G31" s="340" t="s">
        <v>42</v>
      </c>
      <c r="H31" s="340"/>
      <c r="I31" s="341">
        <v>310</v>
      </c>
      <c r="J31" s="342"/>
      <c r="K31" s="3">
        <f>SUM(K29:K30)</f>
        <v>3.51</v>
      </c>
      <c r="L31" s="3">
        <f>SUM(L29:L30)</f>
        <v>0.43</v>
      </c>
      <c r="M31" s="3">
        <f>SUM(M29:M30)</f>
        <v>47.370000000000005</v>
      </c>
      <c r="N31" s="3">
        <f>SUM(N29:N30)</f>
        <v>199.72</v>
      </c>
      <c r="O31" s="176">
        <v>155</v>
      </c>
      <c r="P31" s="176">
        <v>19</v>
      </c>
      <c r="Q31" s="176">
        <v>12</v>
      </c>
      <c r="R31" s="176">
        <v>16</v>
      </c>
      <c r="S31" s="180" t="s">
        <v>346</v>
      </c>
      <c r="T31" s="180"/>
      <c r="U31" s="180" t="s">
        <v>341</v>
      </c>
      <c r="V31" s="180" t="s">
        <v>342</v>
      </c>
      <c r="W31" s="176">
        <v>31</v>
      </c>
      <c r="X31" s="11"/>
      <c r="Y31" s="11"/>
      <c r="Z31" s="11"/>
      <c r="AA31" s="5"/>
    </row>
    <row r="32" spans="6:27" x14ac:dyDescent="0.25">
      <c r="F32" s="48"/>
      <c r="G32" s="26"/>
      <c r="H32" s="26"/>
      <c r="I32" s="27"/>
      <c r="J32" s="27"/>
      <c r="K32" s="27"/>
      <c r="L32" s="27"/>
      <c r="M32" s="27"/>
      <c r="N32" s="28">
        <f>N31/N67</f>
        <v>6.953675817767177E-2</v>
      </c>
      <c r="S32" s="5"/>
      <c r="T32" s="5"/>
      <c r="W32" s="11"/>
      <c r="X32" s="11"/>
      <c r="Y32" s="11"/>
      <c r="Z32" s="11"/>
      <c r="AA32" s="5"/>
    </row>
    <row r="33" spans="6:27" ht="18.75" x14ac:dyDescent="0.3">
      <c r="F33" s="333" t="s">
        <v>45</v>
      </c>
      <c r="G33" s="333"/>
      <c r="H33" s="333"/>
      <c r="I33" s="333"/>
      <c r="J33" s="333"/>
      <c r="K33" s="333"/>
      <c r="L33" s="333"/>
      <c r="M33" s="333"/>
      <c r="N33" s="346"/>
      <c r="O33" s="127"/>
      <c r="P33" s="127"/>
      <c r="Q33" s="127"/>
      <c r="R33" s="127"/>
      <c r="S33" s="127"/>
      <c r="T33" s="127"/>
      <c r="U33" s="271"/>
      <c r="V33" s="127"/>
      <c r="W33" s="169"/>
      <c r="X33" s="11"/>
      <c r="Y33" s="11"/>
      <c r="Z33" s="11"/>
      <c r="AA33" s="5"/>
    </row>
    <row r="34" spans="6:27" ht="15.75" customHeight="1" x14ac:dyDescent="0.3">
      <c r="F34" s="29">
        <v>28</v>
      </c>
      <c r="G34" s="334" t="s">
        <v>139</v>
      </c>
      <c r="H34" s="334"/>
      <c r="I34" s="333">
        <v>80</v>
      </c>
      <c r="J34" s="333"/>
      <c r="K34" s="9">
        <v>1.48</v>
      </c>
      <c r="L34" s="9">
        <v>5.72</v>
      </c>
      <c r="M34" s="9">
        <v>2.5</v>
      </c>
      <c r="N34" s="9">
        <v>67.05</v>
      </c>
      <c r="O34" s="173">
        <v>104</v>
      </c>
      <c r="P34" s="173">
        <v>26.3</v>
      </c>
      <c r="Q34" s="173">
        <v>10.08</v>
      </c>
      <c r="R34" s="173">
        <v>24.2</v>
      </c>
      <c r="S34" s="173">
        <v>0.42</v>
      </c>
      <c r="T34" s="173">
        <v>7.8</v>
      </c>
      <c r="U34" s="173">
        <v>0.01</v>
      </c>
      <c r="V34" s="173">
        <v>0.04</v>
      </c>
      <c r="W34" s="172">
        <v>6.4</v>
      </c>
      <c r="X34" s="81"/>
      <c r="Y34" s="81"/>
      <c r="Z34" s="81"/>
      <c r="AA34" s="40"/>
    </row>
    <row r="35" spans="6:27" ht="17.25" hidden="1" customHeight="1" x14ac:dyDescent="0.25">
      <c r="F35" s="29"/>
      <c r="G35" s="382" t="s">
        <v>140</v>
      </c>
      <c r="H35" s="382"/>
      <c r="I35" s="10">
        <v>38</v>
      </c>
      <c r="J35" s="10">
        <v>35</v>
      </c>
      <c r="K35" s="4"/>
      <c r="L35" s="4"/>
      <c r="M35" s="4"/>
      <c r="N35" s="4"/>
      <c r="S35" s="5"/>
      <c r="T35" s="5"/>
      <c r="U35" s="31"/>
      <c r="V35" s="11"/>
      <c r="W35" s="11"/>
      <c r="X35" s="11"/>
      <c r="Y35" s="11"/>
      <c r="Z35" s="11"/>
      <c r="AA35" s="67"/>
    </row>
    <row r="36" spans="6:27" hidden="1" x14ac:dyDescent="0.25">
      <c r="F36" s="29"/>
      <c r="G36" s="382" t="s">
        <v>111</v>
      </c>
      <c r="H36" s="382"/>
      <c r="I36" s="10">
        <v>34</v>
      </c>
      <c r="J36" s="10">
        <v>32</v>
      </c>
      <c r="K36" s="4"/>
      <c r="L36" s="4"/>
      <c r="M36" s="4"/>
      <c r="N36" s="4"/>
      <c r="S36" s="5"/>
      <c r="T36" s="5"/>
      <c r="U36" s="31"/>
      <c r="V36" s="11"/>
      <c r="W36" s="11"/>
      <c r="X36" s="11"/>
      <c r="Y36" s="11"/>
      <c r="Z36" s="11"/>
      <c r="AA36" s="5"/>
    </row>
    <row r="37" spans="6:27" ht="18.75" hidden="1" x14ac:dyDescent="0.3">
      <c r="F37" s="29"/>
      <c r="G37" s="382" t="s">
        <v>49</v>
      </c>
      <c r="H37" s="382"/>
      <c r="I37" s="10">
        <v>4</v>
      </c>
      <c r="J37" s="10">
        <v>3</v>
      </c>
      <c r="K37" s="4"/>
      <c r="L37" s="4"/>
      <c r="M37" s="4"/>
      <c r="N37" s="4"/>
      <c r="S37" s="5"/>
      <c r="T37" s="5"/>
      <c r="U37" s="31"/>
      <c r="V37" s="11"/>
      <c r="W37" s="11"/>
      <c r="X37" s="11"/>
      <c r="Y37" s="11"/>
      <c r="Z37" s="11"/>
      <c r="AA37" s="45"/>
    </row>
    <row r="38" spans="6:27" ht="18.75" hidden="1" x14ac:dyDescent="0.3">
      <c r="F38" s="29"/>
      <c r="G38" s="382" t="s">
        <v>8</v>
      </c>
      <c r="H38" s="382"/>
      <c r="I38" s="10">
        <v>6</v>
      </c>
      <c r="J38" s="10">
        <v>6</v>
      </c>
      <c r="K38" s="4"/>
      <c r="L38" s="4"/>
      <c r="M38" s="4"/>
      <c r="N38" s="4"/>
      <c r="S38" s="5"/>
      <c r="T38" s="5"/>
      <c r="U38" s="32"/>
      <c r="V38" s="11"/>
      <c r="W38" s="1"/>
      <c r="X38" s="1"/>
      <c r="Y38" s="1"/>
      <c r="Z38" s="1"/>
      <c r="AA38" s="45"/>
    </row>
    <row r="39" spans="6:27" ht="18.75" hidden="1" x14ac:dyDescent="0.3">
      <c r="F39" s="29"/>
      <c r="G39" s="382" t="s">
        <v>10</v>
      </c>
      <c r="H39" s="382"/>
      <c r="I39" s="10">
        <v>5</v>
      </c>
      <c r="J39" s="10">
        <v>5</v>
      </c>
      <c r="K39" s="4"/>
      <c r="L39" s="4"/>
      <c r="M39" s="4"/>
      <c r="N39" s="4"/>
      <c r="S39" s="5"/>
      <c r="T39" s="5"/>
      <c r="U39" s="31"/>
      <c r="V39" s="11"/>
      <c r="W39" s="11"/>
      <c r="X39" s="11"/>
      <c r="Y39" s="11"/>
      <c r="Z39" s="11"/>
      <c r="AA39" s="45"/>
    </row>
    <row r="40" spans="6:27" ht="28.5" customHeight="1" x14ac:dyDescent="0.25">
      <c r="F40" s="29">
        <v>63</v>
      </c>
      <c r="G40" s="334" t="s">
        <v>141</v>
      </c>
      <c r="H40" s="334"/>
      <c r="I40" s="333">
        <v>250</v>
      </c>
      <c r="J40" s="333"/>
      <c r="K40" s="9">
        <v>4.3099999999999996</v>
      </c>
      <c r="L40" s="9">
        <v>3.15</v>
      </c>
      <c r="M40" s="9">
        <v>12.15</v>
      </c>
      <c r="N40" s="9">
        <v>116.4</v>
      </c>
      <c r="O40" s="173">
        <v>206</v>
      </c>
      <c r="P40" s="173">
        <v>22.5</v>
      </c>
      <c r="Q40" s="173">
        <v>9.6999999999999993</v>
      </c>
      <c r="R40" s="173">
        <v>23.6</v>
      </c>
      <c r="S40" s="173">
        <v>0.36</v>
      </c>
      <c r="T40" s="173"/>
      <c r="U40" s="173">
        <v>2.5999999999999999E-2</v>
      </c>
      <c r="V40" s="173">
        <v>1.6E-2</v>
      </c>
      <c r="W40" s="175">
        <v>18</v>
      </c>
      <c r="X40" s="35"/>
      <c r="Y40" s="35"/>
      <c r="Z40" s="35"/>
      <c r="AA40" s="32"/>
    </row>
    <row r="41" spans="6:27" x14ac:dyDescent="0.25">
      <c r="F41" s="29">
        <v>160</v>
      </c>
      <c r="G41" s="374" t="s">
        <v>212</v>
      </c>
      <c r="H41" s="374"/>
      <c r="I41" s="337">
        <v>250</v>
      </c>
      <c r="J41" s="337"/>
      <c r="K41" s="3">
        <v>11.56</v>
      </c>
      <c r="L41" s="3">
        <v>12.29</v>
      </c>
      <c r="M41" s="3">
        <v>30.17</v>
      </c>
      <c r="N41" s="3">
        <v>289.58999999999997</v>
      </c>
      <c r="O41" s="171">
        <v>357</v>
      </c>
      <c r="P41" s="171">
        <v>52</v>
      </c>
      <c r="Q41" s="171">
        <v>31</v>
      </c>
      <c r="R41" s="171">
        <v>124</v>
      </c>
      <c r="S41" s="171">
        <v>1.1200000000000001</v>
      </c>
      <c r="T41" s="171">
        <v>27.7</v>
      </c>
      <c r="U41" s="171">
        <v>0.06</v>
      </c>
      <c r="V41" s="171">
        <v>0.1</v>
      </c>
      <c r="W41" s="172">
        <v>13.55</v>
      </c>
      <c r="X41" s="11"/>
      <c r="Y41" s="11"/>
      <c r="Z41" s="11"/>
      <c r="AA41" s="5"/>
    </row>
    <row r="42" spans="6:27" ht="30.75" customHeight="1" x14ac:dyDescent="0.25">
      <c r="F42" s="10"/>
      <c r="G42" s="334" t="s">
        <v>207</v>
      </c>
      <c r="H42" s="334"/>
      <c r="I42" s="346">
        <v>75</v>
      </c>
      <c r="J42" s="348"/>
      <c r="K42" s="9">
        <v>5.7</v>
      </c>
      <c r="L42" s="9">
        <v>1.2</v>
      </c>
      <c r="M42" s="9">
        <v>35.9</v>
      </c>
      <c r="N42" s="9">
        <v>176.2</v>
      </c>
      <c r="O42" s="173">
        <v>65.23</v>
      </c>
      <c r="P42" s="280">
        <v>9.3800000000000008</v>
      </c>
      <c r="Q42" s="173">
        <v>16</v>
      </c>
      <c r="R42" s="173">
        <v>86.7</v>
      </c>
      <c r="S42" s="173">
        <v>2.7</v>
      </c>
      <c r="T42" s="173"/>
      <c r="U42" s="173">
        <v>0.2</v>
      </c>
      <c r="V42" s="173">
        <v>0.22</v>
      </c>
      <c r="W42" s="173"/>
      <c r="X42" s="11"/>
      <c r="Y42" s="11"/>
      <c r="Z42" s="11"/>
    </row>
    <row r="43" spans="6:27" ht="31.5" customHeight="1" x14ac:dyDescent="0.25">
      <c r="F43" s="10"/>
      <c r="G43" s="395" t="s">
        <v>17</v>
      </c>
      <c r="H43" s="395"/>
      <c r="I43" s="333">
        <v>50</v>
      </c>
      <c r="J43" s="333"/>
      <c r="K43" s="9">
        <v>3.6</v>
      </c>
      <c r="L43" s="9">
        <v>0.56000000000000005</v>
      </c>
      <c r="M43" s="9">
        <v>23.1</v>
      </c>
      <c r="N43" s="9">
        <v>118</v>
      </c>
      <c r="O43" s="173">
        <v>43.48</v>
      </c>
      <c r="P43" s="280">
        <v>6.25</v>
      </c>
      <c r="Q43" s="173">
        <v>10.6</v>
      </c>
      <c r="R43" s="173">
        <v>57.8</v>
      </c>
      <c r="S43" s="173">
        <v>1.8</v>
      </c>
      <c r="T43" s="173"/>
      <c r="U43" s="173">
        <v>0.13</v>
      </c>
      <c r="V43" s="173">
        <v>0.14000000000000001</v>
      </c>
      <c r="W43" s="135"/>
      <c r="X43" s="1"/>
      <c r="Y43" s="1"/>
      <c r="Z43" s="1"/>
    </row>
    <row r="44" spans="6:27" ht="30.75" customHeight="1" x14ac:dyDescent="0.25">
      <c r="F44" s="29">
        <v>255</v>
      </c>
      <c r="G44" s="375" t="s">
        <v>101</v>
      </c>
      <c r="H44" s="376"/>
      <c r="I44" s="402">
        <v>200</v>
      </c>
      <c r="J44" s="487"/>
      <c r="K44" s="9">
        <v>0.44</v>
      </c>
      <c r="L44" s="9">
        <v>0.02</v>
      </c>
      <c r="M44" s="9">
        <v>31.74</v>
      </c>
      <c r="N44" s="9">
        <v>125.8</v>
      </c>
      <c r="O44" s="201">
        <v>29.3</v>
      </c>
      <c r="P44" s="201">
        <v>32.4</v>
      </c>
      <c r="Q44" s="201">
        <v>12.4</v>
      </c>
      <c r="R44" s="201">
        <v>23.44</v>
      </c>
      <c r="S44" s="201">
        <v>0.7</v>
      </c>
      <c r="T44" s="201"/>
      <c r="U44" s="201">
        <v>1.6E-2</v>
      </c>
      <c r="V44" s="201">
        <v>2.4E-2</v>
      </c>
      <c r="W44" s="201">
        <v>0.72</v>
      </c>
      <c r="X44" s="1"/>
      <c r="Y44" s="1"/>
      <c r="Z44" s="1"/>
    </row>
    <row r="45" spans="6:27" x14ac:dyDescent="0.25">
      <c r="F45" s="4"/>
      <c r="G45" s="340" t="s">
        <v>42</v>
      </c>
      <c r="H45" s="424"/>
      <c r="I45" s="485">
        <f>I34+I40+I41+I42+I43+I44</f>
        <v>905</v>
      </c>
      <c r="J45" s="486"/>
      <c r="K45" s="153">
        <f>SUM(K34:K44)</f>
        <v>27.090000000000003</v>
      </c>
      <c r="L45" s="3">
        <f>SUM(L34:L44)</f>
        <v>22.939999999999994</v>
      </c>
      <c r="M45" s="3">
        <f>SUM(M34:M44)</f>
        <v>135.56</v>
      </c>
      <c r="N45" s="43">
        <f>SUM(N34:N44)</f>
        <v>893.04</v>
      </c>
      <c r="O45" s="253">
        <f>SUM(O34:O44)</f>
        <v>805.01</v>
      </c>
      <c r="P45" s="253">
        <f t="shared" ref="P45:W45" si="1">SUM(P34:P44)</f>
        <v>148.82999999999998</v>
      </c>
      <c r="Q45" s="253">
        <f t="shared" si="1"/>
        <v>89.78</v>
      </c>
      <c r="R45" s="253">
        <f t="shared" si="1"/>
        <v>339.74</v>
      </c>
      <c r="S45" s="253">
        <f t="shared" si="1"/>
        <v>7.1000000000000005</v>
      </c>
      <c r="T45" s="253">
        <f t="shared" si="1"/>
        <v>35.5</v>
      </c>
      <c r="U45" s="253">
        <f t="shared" si="1"/>
        <v>0.44200000000000006</v>
      </c>
      <c r="V45" s="253">
        <f t="shared" si="1"/>
        <v>0.54</v>
      </c>
      <c r="W45" s="253">
        <f t="shared" si="1"/>
        <v>38.67</v>
      </c>
    </row>
    <row r="46" spans="6:27" x14ac:dyDescent="0.25">
      <c r="F46" s="48"/>
      <c r="G46" s="26"/>
      <c r="H46" s="26"/>
      <c r="I46" s="288"/>
      <c r="J46" s="288"/>
      <c r="K46" s="27"/>
      <c r="L46" s="27"/>
      <c r="M46" s="27"/>
      <c r="N46" s="28">
        <f>N45/N67</f>
        <v>0.31093083578503905</v>
      </c>
      <c r="Q46" s="5"/>
      <c r="R46" s="1"/>
      <c r="S46" s="1"/>
      <c r="T46" s="1"/>
      <c r="U46" s="1"/>
    </row>
    <row r="47" spans="6:27" x14ac:dyDescent="0.25">
      <c r="F47" s="333" t="s">
        <v>59</v>
      </c>
      <c r="G47" s="333"/>
      <c r="H47" s="333"/>
      <c r="I47" s="333"/>
      <c r="J47" s="333"/>
      <c r="K47" s="333"/>
      <c r="L47" s="333"/>
      <c r="M47" s="333"/>
      <c r="N47" s="346"/>
      <c r="O47" s="127"/>
      <c r="P47" s="127"/>
      <c r="Q47" s="127"/>
      <c r="R47" s="135"/>
      <c r="S47" s="135"/>
      <c r="T47" s="135"/>
      <c r="U47" s="135"/>
      <c r="V47" s="127"/>
      <c r="W47" s="127"/>
    </row>
    <row r="48" spans="6:27" x14ac:dyDescent="0.25">
      <c r="F48" s="2">
        <v>389</v>
      </c>
      <c r="G48" s="374" t="s">
        <v>60</v>
      </c>
      <c r="H48" s="374"/>
      <c r="I48" s="337">
        <v>200</v>
      </c>
      <c r="J48" s="337"/>
      <c r="K48" s="3">
        <v>0.8</v>
      </c>
      <c r="L48" s="3">
        <v>0.6</v>
      </c>
      <c r="M48" s="3">
        <v>22</v>
      </c>
      <c r="N48" s="3">
        <v>92</v>
      </c>
      <c r="O48" s="173">
        <v>120</v>
      </c>
      <c r="P48" s="173">
        <v>14</v>
      </c>
      <c r="Q48" s="173">
        <v>8</v>
      </c>
      <c r="R48" s="173">
        <v>14</v>
      </c>
      <c r="S48" s="173">
        <v>1.4</v>
      </c>
      <c r="T48" s="173"/>
      <c r="U48" s="173">
        <v>0.02</v>
      </c>
      <c r="V48" s="173">
        <v>0.02</v>
      </c>
      <c r="W48" s="173">
        <v>4</v>
      </c>
    </row>
    <row r="49" spans="6:27" x14ac:dyDescent="0.25">
      <c r="F49" s="29"/>
      <c r="G49" s="374" t="s">
        <v>172</v>
      </c>
      <c r="H49" s="374"/>
      <c r="I49" s="3">
        <v>50</v>
      </c>
      <c r="J49" s="3">
        <v>50</v>
      </c>
      <c r="K49" s="3">
        <v>5.65</v>
      </c>
      <c r="L49" s="3">
        <v>6.7</v>
      </c>
      <c r="M49" s="3">
        <v>33.549999999999997</v>
      </c>
      <c r="N49" s="3">
        <v>176</v>
      </c>
      <c r="O49" s="171">
        <v>160</v>
      </c>
      <c r="P49" s="171">
        <v>50</v>
      </c>
      <c r="Q49" s="171">
        <v>41</v>
      </c>
      <c r="R49" s="171">
        <v>116</v>
      </c>
      <c r="S49" s="171">
        <v>0.8</v>
      </c>
      <c r="T49" s="171"/>
      <c r="U49" s="171">
        <v>0.1</v>
      </c>
      <c r="V49" s="171">
        <v>0.05</v>
      </c>
      <c r="W49" s="170"/>
    </row>
    <row r="50" spans="6:27" x14ac:dyDescent="0.25">
      <c r="F50" s="4"/>
      <c r="G50" s="340" t="s">
        <v>42</v>
      </c>
      <c r="H50" s="340"/>
      <c r="I50" s="341">
        <f>I48+I49</f>
        <v>250</v>
      </c>
      <c r="J50" s="342"/>
      <c r="K50" s="3">
        <f>SUM(K48:K49)</f>
        <v>6.45</v>
      </c>
      <c r="L50" s="3">
        <f>SUM(L48:L49)</f>
        <v>7.3</v>
      </c>
      <c r="M50" s="3">
        <f>SUM(M48:M49)</f>
        <v>55.55</v>
      </c>
      <c r="N50" s="43">
        <f>SUM(N48:N49)</f>
        <v>268</v>
      </c>
      <c r="O50" s="253">
        <f>SUM(O48:O49)</f>
        <v>280</v>
      </c>
      <c r="P50" s="253">
        <f t="shared" ref="P50:W50" si="2">SUM(P48:P49)</f>
        <v>64</v>
      </c>
      <c r="Q50" s="253">
        <f t="shared" si="2"/>
        <v>49</v>
      </c>
      <c r="R50" s="253">
        <f t="shared" si="2"/>
        <v>130</v>
      </c>
      <c r="S50" s="253">
        <f t="shared" si="2"/>
        <v>2.2000000000000002</v>
      </c>
      <c r="T50" s="253">
        <f t="shared" si="2"/>
        <v>0</v>
      </c>
      <c r="U50" s="253">
        <f t="shared" si="2"/>
        <v>0.12000000000000001</v>
      </c>
      <c r="V50" s="253">
        <f t="shared" si="2"/>
        <v>7.0000000000000007E-2</v>
      </c>
      <c r="W50" s="253">
        <f t="shared" si="2"/>
        <v>4</v>
      </c>
      <c r="X50" s="11"/>
      <c r="Y50" s="11"/>
      <c r="Z50" s="11"/>
      <c r="AA50" s="5"/>
    </row>
    <row r="51" spans="6:27" x14ac:dyDescent="0.25">
      <c r="F51" s="48"/>
      <c r="G51" s="26"/>
      <c r="H51" s="26"/>
      <c r="I51" s="27"/>
      <c r="J51" s="27"/>
      <c r="K51" s="27"/>
      <c r="L51" s="27"/>
      <c r="M51" s="27"/>
      <c r="N51" s="28">
        <f>N50/N67</f>
        <v>9.3309889803805515E-2</v>
      </c>
      <c r="T51" s="5"/>
      <c r="U51" s="32"/>
      <c r="V51" s="11"/>
      <c r="W51" s="11"/>
      <c r="X51" s="11"/>
      <c r="Y51" s="11"/>
      <c r="Z51" s="11"/>
      <c r="AA51" s="5"/>
    </row>
    <row r="52" spans="6:27" x14ac:dyDescent="0.25">
      <c r="F52" s="333" t="s">
        <v>74</v>
      </c>
      <c r="G52" s="333"/>
      <c r="H52" s="333"/>
      <c r="I52" s="333"/>
      <c r="J52" s="333"/>
      <c r="K52" s="333"/>
      <c r="L52" s="333"/>
      <c r="M52" s="333"/>
      <c r="N52" s="333"/>
      <c r="T52" s="5"/>
      <c r="U52" s="32"/>
      <c r="V52" s="11"/>
      <c r="W52" s="11"/>
      <c r="X52" s="11"/>
      <c r="Y52" s="11"/>
      <c r="Z52" s="11"/>
      <c r="AA52" s="5"/>
    </row>
    <row r="53" spans="6:27" ht="19.5" customHeight="1" x14ac:dyDescent="0.25">
      <c r="F53" s="29">
        <v>76</v>
      </c>
      <c r="G53" s="356" t="s">
        <v>222</v>
      </c>
      <c r="H53" s="357"/>
      <c r="I53" s="333">
        <v>50</v>
      </c>
      <c r="J53" s="333"/>
      <c r="K53" s="9">
        <v>5.0599999999999996</v>
      </c>
      <c r="L53" s="9">
        <v>3.85</v>
      </c>
      <c r="M53" s="9">
        <v>2.39</v>
      </c>
      <c r="N53" s="9">
        <v>83.04</v>
      </c>
      <c r="O53" s="173">
        <v>51.6</v>
      </c>
      <c r="P53" s="173">
        <v>22</v>
      </c>
      <c r="Q53" s="173">
        <v>4.4000000000000004</v>
      </c>
      <c r="R53" s="173">
        <v>30</v>
      </c>
      <c r="S53" s="173">
        <v>0.18</v>
      </c>
      <c r="T53" s="173">
        <v>1</v>
      </c>
      <c r="U53" s="173">
        <v>8.0000000000000002E-3</v>
      </c>
      <c r="V53" s="173">
        <v>0.04</v>
      </c>
      <c r="W53" s="172">
        <v>0.6</v>
      </c>
      <c r="X53" s="11"/>
      <c r="Y53" s="11"/>
      <c r="Z53" s="11"/>
      <c r="AA53" s="5"/>
    </row>
    <row r="54" spans="6:27" ht="29.25" customHeight="1" x14ac:dyDescent="0.25">
      <c r="F54" s="29">
        <v>167</v>
      </c>
      <c r="G54" s="334" t="s">
        <v>330</v>
      </c>
      <c r="H54" s="334"/>
      <c r="I54" s="333">
        <v>250</v>
      </c>
      <c r="J54" s="333"/>
      <c r="K54" s="9">
        <v>12.55</v>
      </c>
      <c r="L54" s="9">
        <v>13.81</v>
      </c>
      <c r="M54" s="9">
        <v>30.65</v>
      </c>
      <c r="N54" s="9">
        <v>300.18</v>
      </c>
      <c r="O54" s="173">
        <v>2401</v>
      </c>
      <c r="P54" s="173">
        <v>73</v>
      </c>
      <c r="Q54" s="173">
        <v>182</v>
      </c>
      <c r="R54" s="173">
        <v>487</v>
      </c>
      <c r="S54" s="173">
        <v>6.5</v>
      </c>
      <c r="T54" s="173">
        <v>34.4</v>
      </c>
      <c r="U54" s="173">
        <v>0.4</v>
      </c>
      <c r="V54" s="173">
        <v>0.4</v>
      </c>
      <c r="W54" s="173">
        <v>8.1999999999999993</v>
      </c>
      <c r="X54" s="11"/>
      <c r="Y54" s="11"/>
      <c r="Z54" s="11"/>
      <c r="AA54" s="5"/>
    </row>
    <row r="55" spans="6:27" ht="27.75" customHeight="1" x14ac:dyDescent="0.25">
      <c r="F55" s="83"/>
      <c r="G55" s="472" t="s">
        <v>17</v>
      </c>
      <c r="H55" s="473"/>
      <c r="I55" s="333">
        <v>50</v>
      </c>
      <c r="J55" s="333"/>
      <c r="K55" s="9">
        <v>3.6</v>
      </c>
      <c r="L55" s="9">
        <v>0.56000000000000005</v>
      </c>
      <c r="M55" s="9">
        <v>23.1</v>
      </c>
      <c r="N55" s="9">
        <v>118</v>
      </c>
      <c r="O55" s="173">
        <v>43.48</v>
      </c>
      <c r="P55" s="173">
        <v>6.25</v>
      </c>
      <c r="Q55" s="173">
        <v>10.6</v>
      </c>
      <c r="R55" s="173">
        <v>57.8</v>
      </c>
      <c r="S55" s="173">
        <v>1.8</v>
      </c>
      <c r="T55" s="173"/>
      <c r="U55" s="173">
        <v>0.13</v>
      </c>
      <c r="V55" s="173">
        <v>0.14000000000000001</v>
      </c>
      <c r="W55" s="135"/>
      <c r="X55" s="15"/>
      <c r="Y55" s="15"/>
      <c r="Z55" s="15"/>
      <c r="AA55" s="5"/>
    </row>
    <row r="56" spans="6:27" ht="27.75" customHeight="1" x14ac:dyDescent="0.25">
      <c r="F56" s="82"/>
      <c r="G56" s="375" t="s">
        <v>38</v>
      </c>
      <c r="H56" s="376"/>
      <c r="I56" s="346">
        <v>50</v>
      </c>
      <c r="J56" s="348"/>
      <c r="K56" s="9">
        <v>3.8</v>
      </c>
      <c r="L56" s="9">
        <v>0.8</v>
      </c>
      <c r="M56" s="9">
        <v>23.9</v>
      </c>
      <c r="N56" s="9">
        <v>117</v>
      </c>
      <c r="O56" s="173">
        <v>43</v>
      </c>
      <c r="P56" s="173">
        <v>6</v>
      </c>
      <c r="Q56" s="173">
        <v>10</v>
      </c>
      <c r="R56" s="173">
        <v>57</v>
      </c>
      <c r="S56" s="173">
        <v>1.8</v>
      </c>
      <c r="T56" s="173"/>
      <c r="U56" s="173">
        <v>0.13</v>
      </c>
      <c r="V56" s="173">
        <v>0.14000000000000001</v>
      </c>
      <c r="W56" s="253"/>
      <c r="X56" s="11"/>
      <c r="Y56" s="11"/>
      <c r="Z56" s="11"/>
      <c r="AA56" s="5"/>
    </row>
    <row r="57" spans="6:27" ht="17.25" hidden="1" customHeight="1" x14ac:dyDescent="0.25">
      <c r="F57" s="29"/>
      <c r="G57" s="338"/>
      <c r="H57" s="349"/>
      <c r="I57" s="333"/>
      <c r="J57" s="333"/>
      <c r="K57" s="9"/>
      <c r="L57" s="9"/>
      <c r="M57" s="9"/>
      <c r="N57" s="9"/>
      <c r="T57" s="5"/>
      <c r="U57" s="69"/>
      <c r="V57" s="11"/>
      <c r="W57" s="11"/>
      <c r="X57" s="11"/>
      <c r="Y57" s="11"/>
      <c r="Z57" s="11"/>
      <c r="AA57" s="5"/>
    </row>
    <row r="58" spans="6:27" x14ac:dyDescent="0.25">
      <c r="F58" s="29">
        <v>265</v>
      </c>
      <c r="G58" s="396" t="s">
        <v>204</v>
      </c>
      <c r="H58" s="394"/>
      <c r="I58" s="337">
        <v>200</v>
      </c>
      <c r="J58" s="337"/>
      <c r="K58" s="3">
        <v>0.26</v>
      </c>
      <c r="L58" s="3">
        <v>0.01</v>
      </c>
      <c r="M58" s="3">
        <v>20.59</v>
      </c>
      <c r="N58" s="3">
        <v>83.37</v>
      </c>
      <c r="O58" s="173">
        <v>21.3</v>
      </c>
      <c r="P58" s="173">
        <v>14.2</v>
      </c>
      <c r="Q58" s="173">
        <v>2.4</v>
      </c>
      <c r="R58" s="173">
        <v>4.4000000000000004</v>
      </c>
      <c r="S58" s="175">
        <v>0.36</v>
      </c>
      <c r="T58" s="173"/>
      <c r="U58" s="173"/>
      <c r="V58" s="173"/>
      <c r="W58" s="173">
        <v>2.83</v>
      </c>
      <c r="X58" s="1"/>
      <c r="Y58" s="1"/>
      <c r="Z58" s="1"/>
      <c r="AA58" s="5"/>
    </row>
    <row r="59" spans="6:27" x14ac:dyDescent="0.25">
      <c r="F59" s="4"/>
      <c r="G59" s="424" t="s">
        <v>42</v>
      </c>
      <c r="H59" s="384"/>
      <c r="I59" s="341">
        <f>I53+I55+I56+I57+I58</f>
        <v>350</v>
      </c>
      <c r="J59" s="342"/>
      <c r="K59" s="3">
        <f>SUM(K53:K58)</f>
        <v>25.270000000000003</v>
      </c>
      <c r="L59" s="3">
        <f>SUM(L53:L58)</f>
        <v>19.03</v>
      </c>
      <c r="M59" s="3">
        <f>SUM(M53:M58)</f>
        <v>100.63</v>
      </c>
      <c r="N59" s="43">
        <f>SUM(N53:N58)</f>
        <v>701.59</v>
      </c>
      <c r="O59" s="253">
        <f>SUM(O53:O58)</f>
        <v>2560.38</v>
      </c>
      <c r="P59" s="253">
        <f t="shared" ref="P59:W59" si="3">SUM(P53:P58)</f>
        <v>121.45</v>
      </c>
      <c r="Q59" s="253">
        <f t="shared" si="3"/>
        <v>209.4</v>
      </c>
      <c r="R59" s="253">
        <f t="shared" si="3"/>
        <v>636.19999999999993</v>
      </c>
      <c r="S59" s="253">
        <f t="shared" si="3"/>
        <v>10.64</v>
      </c>
      <c r="T59" s="253">
        <f t="shared" si="3"/>
        <v>35.4</v>
      </c>
      <c r="U59" s="253">
        <f t="shared" si="3"/>
        <v>0.66800000000000004</v>
      </c>
      <c r="V59" s="253">
        <f t="shared" si="3"/>
        <v>0.72000000000000008</v>
      </c>
      <c r="W59" s="253">
        <f t="shared" si="3"/>
        <v>11.629999999999999</v>
      </c>
      <c r="X59" s="11"/>
      <c r="Y59" s="11"/>
      <c r="Z59" s="11"/>
      <c r="AA59" s="5"/>
    </row>
    <row r="60" spans="6:27" ht="15" customHeight="1" x14ac:dyDescent="0.3">
      <c r="F60" s="48"/>
      <c r="G60" s="26"/>
      <c r="H60" s="26"/>
      <c r="I60" s="27"/>
      <c r="J60" s="27"/>
      <c r="K60" s="27"/>
      <c r="L60" s="27"/>
      <c r="M60" s="27"/>
      <c r="N60" s="28">
        <f>N59/N67</f>
        <v>0.24427345368452205</v>
      </c>
      <c r="T60" s="5"/>
      <c r="U60" s="45"/>
      <c r="V60" s="11"/>
      <c r="W60" s="11"/>
      <c r="X60" s="11"/>
      <c r="Y60" s="11"/>
      <c r="Z60" s="11"/>
      <c r="AA60" s="5"/>
    </row>
    <row r="61" spans="6:27" ht="14.25" customHeight="1" x14ac:dyDescent="0.3">
      <c r="F61" s="48"/>
      <c r="G61" s="41" t="s">
        <v>70</v>
      </c>
      <c r="H61" s="42"/>
      <c r="I61" s="3"/>
      <c r="J61" s="43">
        <v>6</v>
      </c>
      <c r="K61" s="27"/>
      <c r="L61" s="27"/>
      <c r="M61" s="27"/>
      <c r="N61" s="168"/>
      <c r="O61" s="283"/>
      <c r="P61" s="284"/>
      <c r="Q61" s="284"/>
      <c r="R61" s="284"/>
      <c r="S61" s="284"/>
      <c r="T61" s="284"/>
      <c r="U61" s="285"/>
      <c r="V61" s="286"/>
      <c r="W61" s="287"/>
      <c r="X61" s="11"/>
      <c r="Y61" s="11"/>
      <c r="Z61" s="11"/>
      <c r="AA61" s="5"/>
    </row>
    <row r="62" spans="6:27" x14ac:dyDescent="0.25">
      <c r="F62" s="333" t="s">
        <v>71</v>
      </c>
      <c r="G62" s="333"/>
      <c r="H62" s="333"/>
      <c r="I62" s="333"/>
      <c r="J62" s="333"/>
      <c r="K62" s="333"/>
      <c r="L62" s="333"/>
      <c r="M62" s="333"/>
      <c r="N62" s="333"/>
      <c r="T62" s="5"/>
      <c r="U62" s="32"/>
      <c r="V62" s="11"/>
      <c r="W62" s="1"/>
      <c r="X62" s="1"/>
      <c r="Y62" s="1"/>
      <c r="Z62" s="1"/>
      <c r="AA62" s="5"/>
    </row>
    <row r="63" spans="6:27" x14ac:dyDescent="0.25">
      <c r="F63" s="29">
        <v>245</v>
      </c>
      <c r="G63" s="388" t="s">
        <v>220</v>
      </c>
      <c r="H63" s="388"/>
      <c r="I63" s="337">
        <v>200</v>
      </c>
      <c r="J63" s="337"/>
      <c r="K63" s="3">
        <v>7.2</v>
      </c>
      <c r="L63" s="3">
        <v>3</v>
      </c>
      <c r="M63" s="3">
        <v>10.4</v>
      </c>
      <c r="N63" s="3">
        <v>98</v>
      </c>
      <c r="O63" s="101">
        <v>292</v>
      </c>
      <c r="P63" s="130">
        <v>248</v>
      </c>
      <c r="Q63" s="130">
        <v>28</v>
      </c>
      <c r="R63" s="130">
        <v>184</v>
      </c>
      <c r="S63" s="130">
        <v>0.2</v>
      </c>
      <c r="T63" s="130">
        <v>40</v>
      </c>
      <c r="U63" s="130">
        <v>0.04</v>
      </c>
      <c r="V63" s="130">
        <v>0.2</v>
      </c>
      <c r="W63" s="130">
        <v>0.6</v>
      </c>
      <c r="X63" s="1"/>
      <c r="Y63" s="1"/>
      <c r="Z63" s="1"/>
      <c r="AA63" s="5"/>
    </row>
    <row r="64" spans="6:27" ht="26.25" customHeight="1" x14ac:dyDescent="0.25">
      <c r="F64" s="4"/>
      <c r="G64" s="395" t="s">
        <v>38</v>
      </c>
      <c r="H64" s="395"/>
      <c r="I64" s="333">
        <v>20</v>
      </c>
      <c r="J64" s="333"/>
      <c r="K64" s="9">
        <v>1.5</v>
      </c>
      <c r="L64" s="9">
        <v>0.3</v>
      </c>
      <c r="M64" s="9">
        <v>9.5</v>
      </c>
      <c r="N64" s="9">
        <v>47</v>
      </c>
      <c r="O64" s="173">
        <v>17.2</v>
      </c>
      <c r="P64" s="173">
        <v>2.4</v>
      </c>
      <c r="Q64" s="173">
        <v>4</v>
      </c>
      <c r="R64" s="173">
        <v>23</v>
      </c>
      <c r="S64" s="173">
        <v>0.7</v>
      </c>
      <c r="T64" s="173"/>
      <c r="U64" s="173">
        <v>0.05</v>
      </c>
      <c r="V64" s="173">
        <v>5.5E-2</v>
      </c>
      <c r="W64" s="169"/>
      <c r="X64" s="11"/>
      <c r="Y64" s="11"/>
      <c r="Z64" s="11"/>
      <c r="AA64" s="5"/>
    </row>
    <row r="65" spans="6:27" ht="15.75" x14ac:dyDescent="0.25">
      <c r="F65" s="4"/>
      <c r="G65" s="384" t="s">
        <v>42</v>
      </c>
      <c r="H65" s="384"/>
      <c r="I65" s="341">
        <f>I63+I64</f>
        <v>220</v>
      </c>
      <c r="J65" s="342"/>
      <c r="K65" s="3">
        <f>SUM(K63:K64)</f>
        <v>8.6999999999999993</v>
      </c>
      <c r="L65" s="3">
        <f>SUM(L63:L64)</f>
        <v>3.3</v>
      </c>
      <c r="M65" s="3">
        <f>SUM(M63:M64)</f>
        <v>19.899999999999999</v>
      </c>
      <c r="N65" s="43">
        <f>SUM(N63:N64)</f>
        <v>145</v>
      </c>
      <c r="O65" s="253">
        <f>SUM(O63:O64)</f>
        <v>309.2</v>
      </c>
      <c r="P65" s="253">
        <f t="shared" ref="P65:W65" si="4">SUM(P63:P64)</f>
        <v>250.4</v>
      </c>
      <c r="Q65" s="253">
        <f t="shared" si="4"/>
        <v>32</v>
      </c>
      <c r="R65" s="253">
        <f t="shared" si="4"/>
        <v>207</v>
      </c>
      <c r="S65" s="253">
        <f t="shared" si="4"/>
        <v>0.89999999999999991</v>
      </c>
      <c r="T65" s="253">
        <f t="shared" si="4"/>
        <v>40</v>
      </c>
      <c r="U65" s="253">
        <f t="shared" si="4"/>
        <v>0.09</v>
      </c>
      <c r="V65" s="253">
        <f t="shared" si="4"/>
        <v>0.255</v>
      </c>
      <c r="W65" s="253">
        <f t="shared" si="4"/>
        <v>0.6</v>
      </c>
      <c r="X65" s="50"/>
      <c r="Y65" s="50"/>
      <c r="Z65" s="50"/>
      <c r="AA65" s="5"/>
    </row>
    <row r="66" spans="6:27" x14ac:dyDescent="0.25">
      <c r="F66" s="4"/>
      <c r="G66" s="385"/>
      <c r="H66" s="385"/>
      <c r="I66" s="3"/>
      <c r="J66" s="3"/>
      <c r="K66" s="3"/>
      <c r="L66" s="3"/>
      <c r="M66" s="3"/>
      <c r="N66" s="44">
        <f>N65/N67</f>
        <v>5.0484828438626117E-2</v>
      </c>
      <c r="T66" s="5"/>
      <c r="U66" s="32"/>
      <c r="V66" s="11"/>
      <c r="W66" s="11"/>
      <c r="X66" s="11"/>
      <c r="Y66" s="11"/>
      <c r="Z66" s="11"/>
      <c r="AA66" s="5"/>
    </row>
    <row r="67" spans="6:27" ht="18.75" x14ac:dyDescent="0.3">
      <c r="F67" s="4"/>
      <c r="G67" s="386" t="s">
        <v>73</v>
      </c>
      <c r="H67" s="386"/>
      <c r="I67" s="341">
        <f>I25+I31+I45+I50+I59+I65</f>
        <v>2598</v>
      </c>
      <c r="J67" s="342"/>
      <c r="K67" s="46">
        <f>K25+K31+K45+K50+K59+K65</f>
        <v>90.490000000000009</v>
      </c>
      <c r="L67" s="46">
        <f>L25+L31+L45+L50+L59+L65</f>
        <v>85.339999999999989</v>
      </c>
      <c r="M67" s="46">
        <f>M25+M31+M45+M50+M59+M65</f>
        <v>433.88</v>
      </c>
      <c r="N67" s="46">
        <f>N25+N31+N45+N50+N59+N65</f>
        <v>2872.15</v>
      </c>
      <c r="O67" s="46">
        <f t="shared" ref="O67:W67" si="5">O25+O31+O45+O50+O59+O65</f>
        <v>4580.6899999999996</v>
      </c>
      <c r="P67" s="46">
        <f t="shared" si="5"/>
        <v>815.28</v>
      </c>
      <c r="Q67" s="46">
        <f t="shared" si="5"/>
        <v>468.38</v>
      </c>
      <c r="R67" s="46">
        <f t="shared" si="5"/>
        <v>1683.44</v>
      </c>
      <c r="S67" s="238">
        <f t="shared" si="5"/>
        <v>26.24</v>
      </c>
      <c r="T67" s="46">
        <f t="shared" si="5"/>
        <v>313.59999999999997</v>
      </c>
      <c r="U67" s="46">
        <f t="shared" si="5"/>
        <v>1.7700000000000002</v>
      </c>
      <c r="V67" s="46">
        <f t="shared" si="5"/>
        <v>2.06</v>
      </c>
      <c r="W67" s="46">
        <f t="shared" si="5"/>
        <v>88.399999999999991</v>
      </c>
      <c r="X67" s="1"/>
      <c r="Y67" s="1"/>
      <c r="Z67" s="1"/>
      <c r="AA67" s="5"/>
    </row>
    <row r="68" spans="6:27" ht="18.75" x14ac:dyDescent="0.3">
      <c r="G68" s="139"/>
      <c r="H68" s="139"/>
      <c r="I68" s="15"/>
      <c r="J68" s="11"/>
    </row>
    <row r="69" spans="6:27" ht="18.75" x14ac:dyDescent="0.3">
      <c r="G69" s="139"/>
      <c r="H69" s="139"/>
      <c r="I69" s="15"/>
      <c r="J69" s="11"/>
      <c r="K69" s="64"/>
      <c r="L69" s="64"/>
      <c r="M69" s="64"/>
    </row>
    <row r="70" spans="6:27" ht="18.75" x14ac:dyDescent="0.3">
      <c r="G70" s="139"/>
      <c r="H70" s="139"/>
      <c r="I70" s="15"/>
      <c r="J70" s="11"/>
      <c r="K70" s="149"/>
      <c r="L70" s="149"/>
      <c r="M70" s="149"/>
    </row>
    <row r="71" spans="6:27" ht="18.75" x14ac:dyDescent="0.3">
      <c r="G71" s="139"/>
      <c r="H71" s="139"/>
      <c r="I71" s="15"/>
      <c r="J71" s="11"/>
    </row>
  </sheetData>
  <sheetProtection selectLockedCells="1" selectUnlockedCells="1"/>
  <mergeCells count="83">
    <mergeCell ref="G30:H30"/>
    <mergeCell ref="G29:H29"/>
    <mergeCell ref="I29:J29"/>
    <mergeCell ref="I30:J30"/>
    <mergeCell ref="F1:N3"/>
    <mergeCell ref="F5:N5"/>
    <mergeCell ref="F6:N6"/>
    <mergeCell ref="F16:F18"/>
    <mergeCell ref="G16:H18"/>
    <mergeCell ref="I16:J16"/>
    <mergeCell ref="K16:M17"/>
    <mergeCell ref="N16:N18"/>
    <mergeCell ref="I17:I18"/>
    <mergeCell ref="J17:J18"/>
    <mergeCell ref="G21:H21"/>
    <mergeCell ref="F19:N19"/>
    <mergeCell ref="G20:H20"/>
    <mergeCell ref="I20:J20"/>
    <mergeCell ref="G22:H22"/>
    <mergeCell ref="I22:J22"/>
    <mergeCell ref="G23:H23"/>
    <mergeCell ref="I23:J23"/>
    <mergeCell ref="G28:H28"/>
    <mergeCell ref="G35:H35"/>
    <mergeCell ref="G24:H24"/>
    <mergeCell ref="I24:J24"/>
    <mergeCell ref="G25:H25"/>
    <mergeCell ref="F27:N27"/>
    <mergeCell ref="I25:J25"/>
    <mergeCell ref="I28:J28"/>
    <mergeCell ref="G36:H36"/>
    <mergeCell ref="G37:H37"/>
    <mergeCell ref="G38:H38"/>
    <mergeCell ref="G39:H39"/>
    <mergeCell ref="G31:H31"/>
    <mergeCell ref="F33:N33"/>
    <mergeCell ref="G34:H34"/>
    <mergeCell ref="I34:J34"/>
    <mergeCell ref="G40:H40"/>
    <mergeCell ref="I40:J40"/>
    <mergeCell ref="G41:H41"/>
    <mergeCell ref="I41:J41"/>
    <mergeCell ref="G42:H42"/>
    <mergeCell ref="I42:J42"/>
    <mergeCell ref="G43:H43"/>
    <mergeCell ref="I43:J43"/>
    <mergeCell ref="I45:J45"/>
    <mergeCell ref="G49:H49"/>
    <mergeCell ref="G50:H50"/>
    <mergeCell ref="F52:N52"/>
    <mergeCell ref="G44:H44"/>
    <mergeCell ref="I44:J44"/>
    <mergeCell ref="I50:J50"/>
    <mergeCell ref="G45:H45"/>
    <mergeCell ref="F47:N47"/>
    <mergeCell ref="G48:H48"/>
    <mergeCell ref="I63:J63"/>
    <mergeCell ref="G56:H56"/>
    <mergeCell ref="I56:J56"/>
    <mergeCell ref="I55:J55"/>
    <mergeCell ref="I57:J57"/>
    <mergeCell ref="G57:H57"/>
    <mergeCell ref="I58:J58"/>
    <mergeCell ref="G67:H67"/>
    <mergeCell ref="G59:H59"/>
    <mergeCell ref="F62:N62"/>
    <mergeCell ref="I64:J64"/>
    <mergeCell ref="G63:H63"/>
    <mergeCell ref="I59:J59"/>
    <mergeCell ref="G64:H64"/>
    <mergeCell ref="G65:H65"/>
    <mergeCell ref="I65:J65"/>
    <mergeCell ref="I67:J67"/>
    <mergeCell ref="O16:W17"/>
    <mergeCell ref="G54:H54"/>
    <mergeCell ref="I54:J54"/>
    <mergeCell ref="I53:J53"/>
    <mergeCell ref="G66:H66"/>
    <mergeCell ref="G58:H58"/>
    <mergeCell ref="I31:J31"/>
    <mergeCell ref="G53:H53"/>
    <mergeCell ref="G55:H55"/>
    <mergeCell ref="I48:J48"/>
  </mergeCells>
  <pageMargins left="0.7" right="0.7" top="0.75" bottom="0.75" header="0.51180555555555551" footer="0.51180555555555551"/>
  <pageSetup paperSize="9" firstPageNumber="0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7"/>
  <sheetViews>
    <sheetView view="pageBreakPreview" topLeftCell="F62" zoomScale="110" zoomScaleNormal="140" zoomScaleSheetLayoutView="110" workbookViewId="0">
      <selection activeCell="Y112" sqref="Y112"/>
    </sheetView>
  </sheetViews>
  <sheetFormatPr defaultRowHeight="15" x14ac:dyDescent="0.25"/>
  <cols>
    <col min="1" max="5" width="0" hidden="1" customWidth="1"/>
    <col min="6" max="6" width="6" style="74" customWidth="1"/>
    <col min="8" max="8" width="17.5703125" customWidth="1"/>
    <col min="9" max="9" width="6.85546875" customWidth="1"/>
    <col min="10" max="10" width="7.140625" customWidth="1"/>
    <col min="11" max="11" width="7.42578125" customWidth="1"/>
    <col min="12" max="12" width="8.42578125" customWidth="1"/>
    <col min="13" max="13" width="7.85546875" customWidth="1"/>
    <col min="14" max="14" width="11.85546875" customWidth="1"/>
    <col min="15" max="15" width="2.42578125" hidden="1" customWidth="1"/>
    <col min="16" max="17" width="4.7109375" customWidth="1"/>
    <col min="18" max="18" width="3.7109375" customWidth="1"/>
    <col min="19" max="19" width="5.140625" customWidth="1"/>
    <col min="20" max="21" width="4" customWidth="1"/>
    <col min="22" max="22" width="5.7109375" customWidth="1"/>
    <col min="23" max="23" width="5.5703125" customWidth="1"/>
    <col min="24" max="24" width="4.140625" customWidth="1"/>
    <col min="29" max="29" width="23.42578125" style="5" customWidth="1"/>
    <col min="30" max="36" width="9.140625" style="5"/>
  </cols>
  <sheetData>
    <row r="1" spans="1:24" ht="15" customHeight="1" x14ac:dyDescent="0.25">
      <c r="A1" s="51" t="s">
        <v>196</v>
      </c>
      <c r="B1" s="52"/>
      <c r="C1" s="52"/>
      <c r="D1" s="52"/>
      <c r="E1" s="52"/>
      <c r="F1" s="320" t="s">
        <v>260</v>
      </c>
      <c r="G1" s="320"/>
      <c r="H1" s="320"/>
      <c r="I1" s="320"/>
      <c r="J1" s="320"/>
      <c r="K1" s="320"/>
      <c r="L1" s="320"/>
      <c r="M1" s="320"/>
      <c r="N1" s="320"/>
    </row>
    <row r="2" spans="1:24" x14ac:dyDescent="0.25">
      <c r="A2" s="52" t="s">
        <v>1</v>
      </c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</row>
    <row r="3" spans="1:24" x14ac:dyDescent="0.25">
      <c r="A3" s="52" t="s">
        <v>2</v>
      </c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</row>
    <row r="4" spans="1:24" ht="16.5" customHeight="1" x14ac:dyDescent="0.25">
      <c r="F4" s="321" t="s">
        <v>298</v>
      </c>
      <c r="G4" s="321"/>
      <c r="H4" s="321"/>
      <c r="I4" s="321"/>
      <c r="J4" s="321"/>
      <c r="K4" s="321"/>
      <c r="L4" s="321"/>
      <c r="M4" s="321"/>
      <c r="N4" s="321"/>
    </row>
    <row r="5" spans="1:24" ht="17.25" customHeight="1" x14ac:dyDescent="0.25">
      <c r="F5" s="321" t="s">
        <v>144</v>
      </c>
      <c r="G5" s="321"/>
      <c r="H5" s="321"/>
      <c r="I5" s="321"/>
      <c r="J5" s="321"/>
      <c r="K5" s="321"/>
      <c r="L5" s="321"/>
      <c r="M5" s="321"/>
      <c r="N5" s="321"/>
    </row>
    <row r="6" spans="1:24" hidden="1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4" hidden="1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4" hidden="1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4" hidden="1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4" hidden="1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4" hidden="1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4" ht="6" hidden="1" customHeight="1" x14ac:dyDescent="0.25"/>
    <row r="13" spans="1:24" ht="15" customHeight="1" x14ac:dyDescent="0.25">
      <c r="F13" s="353" t="s">
        <v>24</v>
      </c>
      <c r="G13" s="399" t="s">
        <v>25</v>
      </c>
      <c r="H13" s="399"/>
      <c r="I13" s="400" t="s">
        <v>26</v>
      </c>
      <c r="J13" s="400"/>
      <c r="K13" s="398" t="s">
        <v>12</v>
      </c>
      <c r="L13" s="398"/>
      <c r="M13" s="398"/>
      <c r="N13" s="399" t="s">
        <v>13</v>
      </c>
      <c r="P13" s="483" t="s">
        <v>336</v>
      </c>
      <c r="Q13" s="484"/>
      <c r="R13" s="484"/>
      <c r="S13" s="484"/>
      <c r="T13" s="484"/>
      <c r="U13" s="484"/>
      <c r="V13" s="484"/>
      <c r="W13" s="484"/>
      <c r="X13" s="484"/>
    </row>
    <row r="14" spans="1:24" ht="15" customHeight="1" x14ac:dyDescent="0.25">
      <c r="F14" s="353"/>
      <c r="G14" s="399"/>
      <c r="H14" s="399"/>
      <c r="I14" s="399" t="s">
        <v>27</v>
      </c>
      <c r="J14" s="399" t="s">
        <v>28</v>
      </c>
      <c r="K14" s="398"/>
      <c r="L14" s="398"/>
      <c r="M14" s="398"/>
      <c r="N14" s="399"/>
      <c r="P14" s="484"/>
      <c r="Q14" s="484"/>
      <c r="R14" s="484"/>
      <c r="S14" s="484"/>
      <c r="T14" s="484"/>
      <c r="U14" s="484"/>
      <c r="V14" s="484"/>
      <c r="W14" s="484"/>
      <c r="X14" s="484"/>
    </row>
    <row r="15" spans="1:24" x14ac:dyDescent="0.25">
      <c r="F15" s="353"/>
      <c r="G15" s="399"/>
      <c r="H15" s="399"/>
      <c r="I15" s="399"/>
      <c r="J15" s="399"/>
      <c r="K15" s="10" t="s">
        <v>14</v>
      </c>
      <c r="L15" s="10" t="s">
        <v>15</v>
      </c>
      <c r="M15" s="10" t="s">
        <v>16</v>
      </c>
      <c r="N15" s="399"/>
      <c r="P15" s="196" t="s">
        <v>331</v>
      </c>
      <c r="Q15" s="196" t="s">
        <v>332</v>
      </c>
      <c r="R15" s="196" t="s">
        <v>347</v>
      </c>
      <c r="S15" s="196" t="s">
        <v>348</v>
      </c>
      <c r="T15" s="196" t="s">
        <v>335</v>
      </c>
      <c r="U15" s="196" t="s">
        <v>337</v>
      </c>
      <c r="V15" s="196" t="s">
        <v>339</v>
      </c>
      <c r="W15" s="196" t="s">
        <v>340</v>
      </c>
      <c r="X15" s="127" t="s">
        <v>338</v>
      </c>
    </row>
    <row r="16" spans="1:24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333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6:35" ht="18.75" customHeight="1" x14ac:dyDescent="0.25">
      <c r="F17" s="29">
        <v>103</v>
      </c>
      <c r="G17" s="334" t="s">
        <v>145</v>
      </c>
      <c r="H17" s="334"/>
      <c r="I17" s="333">
        <v>250</v>
      </c>
      <c r="J17" s="333"/>
      <c r="K17" s="9">
        <v>6.44</v>
      </c>
      <c r="L17" s="9">
        <v>6.52</v>
      </c>
      <c r="M17" s="9">
        <v>28.64</v>
      </c>
      <c r="N17" s="9">
        <v>233.16</v>
      </c>
      <c r="P17" s="170">
        <v>231</v>
      </c>
      <c r="Q17" s="170">
        <v>138.4</v>
      </c>
      <c r="R17" s="170">
        <v>47.6</v>
      </c>
      <c r="S17" s="170">
        <v>184.37</v>
      </c>
      <c r="T17" s="170">
        <v>1.26</v>
      </c>
      <c r="U17" s="170">
        <v>58</v>
      </c>
      <c r="V17" s="170">
        <v>0.19</v>
      </c>
      <c r="W17" s="170">
        <v>0.17</v>
      </c>
      <c r="X17" s="170">
        <v>1.17</v>
      </c>
    </row>
    <row r="18" spans="6:35" hidden="1" x14ac:dyDescent="0.25">
      <c r="F18" s="49"/>
      <c r="G18" s="382" t="s">
        <v>32</v>
      </c>
      <c r="H18" s="382"/>
      <c r="I18" s="10">
        <v>40</v>
      </c>
      <c r="J18" s="10">
        <v>40</v>
      </c>
      <c r="K18" s="4"/>
      <c r="L18" s="4"/>
      <c r="M18" s="4"/>
      <c r="N18" s="4"/>
      <c r="P18" s="170"/>
      <c r="Q18" s="170"/>
      <c r="R18" s="170"/>
      <c r="S18" s="170"/>
      <c r="T18" s="170"/>
      <c r="U18" s="170"/>
      <c r="V18" s="170"/>
      <c r="W18" s="170"/>
      <c r="X18" s="170"/>
    </row>
    <row r="19" spans="6:35" hidden="1" x14ac:dyDescent="0.25">
      <c r="F19" s="49"/>
      <c r="G19" s="382" t="s">
        <v>33</v>
      </c>
      <c r="H19" s="382"/>
      <c r="I19" s="10">
        <v>150</v>
      </c>
      <c r="J19" s="10">
        <v>150</v>
      </c>
      <c r="K19" s="4"/>
      <c r="L19" s="4"/>
      <c r="M19" s="4"/>
      <c r="N19" s="4"/>
      <c r="P19" s="170"/>
      <c r="Q19" s="170"/>
      <c r="R19" s="170"/>
      <c r="S19" s="170"/>
      <c r="T19" s="170"/>
      <c r="U19" s="170"/>
      <c r="V19" s="170"/>
      <c r="W19" s="170"/>
      <c r="X19" s="170"/>
      <c r="AB19" s="5"/>
      <c r="AC19" s="31"/>
      <c r="AD19" s="11"/>
      <c r="AE19" s="11"/>
      <c r="AF19" s="11"/>
      <c r="AG19" s="11"/>
      <c r="AH19" s="11"/>
    </row>
    <row r="20" spans="6:35" hidden="1" x14ac:dyDescent="0.25">
      <c r="F20" s="49"/>
      <c r="G20" s="382" t="s">
        <v>41</v>
      </c>
      <c r="H20" s="382"/>
      <c r="I20" s="10">
        <v>70</v>
      </c>
      <c r="J20" s="10">
        <v>70</v>
      </c>
      <c r="K20" s="4"/>
      <c r="L20" s="4"/>
      <c r="M20" s="4"/>
      <c r="N20" s="4"/>
      <c r="P20" s="170"/>
      <c r="Q20" s="170"/>
      <c r="R20" s="170"/>
      <c r="S20" s="170"/>
      <c r="T20" s="170"/>
      <c r="U20" s="170"/>
      <c r="V20" s="170"/>
      <c r="W20" s="170"/>
      <c r="X20" s="170"/>
      <c r="AB20" s="5"/>
      <c r="AD20" s="11"/>
      <c r="AE20" s="11"/>
      <c r="AF20" s="11"/>
      <c r="AG20" s="11"/>
      <c r="AH20" s="11"/>
    </row>
    <row r="21" spans="6:35" hidden="1" x14ac:dyDescent="0.25">
      <c r="F21" s="49"/>
      <c r="G21" s="382" t="s">
        <v>35</v>
      </c>
      <c r="H21" s="382"/>
      <c r="I21" s="10">
        <v>5</v>
      </c>
      <c r="J21" s="10">
        <v>5</v>
      </c>
      <c r="K21" s="4"/>
      <c r="L21" s="4"/>
      <c r="M21" s="4"/>
      <c r="N21" s="4"/>
      <c r="P21" s="170"/>
      <c r="Q21" s="170"/>
      <c r="R21" s="170"/>
      <c r="S21" s="170"/>
      <c r="T21" s="170"/>
      <c r="U21" s="170"/>
      <c r="V21" s="170"/>
      <c r="W21" s="170"/>
      <c r="X21" s="170"/>
      <c r="AB21" s="5"/>
      <c r="AD21" s="11"/>
      <c r="AE21" s="1"/>
      <c r="AF21" s="1"/>
      <c r="AG21" s="1"/>
      <c r="AH21" s="1"/>
    </row>
    <row r="22" spans="6:35" hidden="1" x14ac:dyDescent="0.25">
      <c r="F22" s="49"/>
      <c r="G22" s="382" t="s">
        <v>9</v>
      </c>
      <c r="H22" s="382"/>
      <c r="I22" s="10">
        <v>5</v>
      </c>
      <c r="J22" s="10">
        <v>5</v>
      </c>
      <c r="K22" s="4"/>
      <c r="L22" s="4"/>
      <c r="M22" s="4"/>
      <c r="N22" s="4"/>
      <c r="P22" s="170"/>
      <c r="Q22" s="170"/>
      <c r="R22" s="170"/>
      <c r="S22" s="170"/>
      <c r="T22" s="170"/>
      <c r="U22" s="170"/>
      <c r="V22" s="170"/>
      <c r="W22" s="170"/>
      <c r="X22" s="170"/>
      <c r="AB22" s="5"/>
      <c r="AD22" s="11"/>
      <c r="AE22" s="11"/>
      <c r="AF22" s="11"/>
      <c r="AG22" s="11"/>
      <c r="AH22" s="11"/>
    </row>
    <row r="23" spans="6:35" x14ac:dyDescent="0.25">
      <c r="F23" s="29">
        <v>14</v>
      </c>
      <c r="G23" s="374" t="s">
        <v>36</v>
      </c>
      <c r="H23" s="374"/>
      <c r="I23" s="337">
        <v>10</v>
      </c>
      <c r="J23" s="337"/>
      <c r="K23" s="23">
        <v>7.0000000000000007E-2</v>
      </c>
      <c r="L23" s="23">
        <v>8.1999999999999993</v>
      </c>
      <c r="M23" s="23">
        <v>7.0000000000000007E-2</v>
      </c>
      <c r="N23" s="23">
        <v>74</v>
      </c>
      <c r="P23" s="173">
        <v>3</v>
      </c>
      <c r="Q23" s="173">
        <v>2.4</v>
      </c>
      <c r="R23" s="173"/>
      <c r="S23" s="173">
        <v>3</v>
      </c>
      <c r="T23" s="173">
        <v>0.02</v>
      </c>
      <c r="U23" s="173">
        <v>63</v>
      </c>
      <c r="V23" s="173"/>
      <c r="W23" s="173">
        <v>0.01</v>
      </c>
      <c r="X23" s="170"/>
      <c r="Y23" s="11"/>
      <c r="Z23" s="11"/>
      <c r="AA23" s="11"/>
      <c r="AB23" s="5"/>
      <c r="AC23" s="31"/>
      <c r="AD23" s="11"/>
      <c r="AE23" s="11"/>
      <c r="AF23" s="11"/>
      <c r="AG23" s="11"/>
      <c r="AH23" s="11"/>
    </row>
    <row r="24" spans="6:35" x14ac:dyDescent="0.25">
      <c r="F24" s="29">
        <v>15</v>
      </c>
      <c r="G24" s="374" t="s">
        <v>37</v>
      </c>
      <c r="H24" s="374"/>
      <c r="I24" s="107">
        <v>20</v>
      </c>
      <c r="J24" s="126">
        <v>19</v>
      </c>
      <c r="K24" s="9">
        <v>4.9400000000000004</v>
      </c>
      <c r="L24" s="9">
        <v>5.09</v>
      </c>
      <c r="M24" s="9"/>
      <c r="N24" s="9">
        <v>66.88</v>
      </c>
      <c r="P24" s="173">
        <v>17.600000000000001</v>
      </c>
      <c r="Q24" s="173">
        <v>176</v>
      </c>
      <c r="R24" s="173">
        <v>7</v>
      </c>
      <c r="S24" s="173">
        <v>60</v>
      </c>
      <c r="T24" s="173">
        <v>0.2</v>
      </c>
      <c r="U24" s="173">
        <v>104</v>
      </c>
      <c r="V24" s="173">
        <v>6.0000000000000001E-3</v>
      </c>
      <c r="W24" s="173">
        <v>0.06</v>
      </c>
      <c r="X24" s="173">
        <v>0.14000000000000001</v>
      </c>
      <c r="Y24" s="11"/>
      <c r="Z24" s="11"/>
      <c r="AA24" s="11"/>
      <c r="AB24" s="5"/>
      <c r="AE24" s="34"/>
      <c r="AF24" s="34"/>
      <c r="AG24" s="34"/>
      <c r="AH24" s="34"/>
    </row>
    <row r="25" spans="6:35" ht="18.75" customHeight="1" x14ac:dyDescent="0.3">
      <c r="F25" s="49"/>
      <c r="G25" s="334" t="s">
        <v>299</v>
      </c>
      <c r="H25" s="334"/>
      <c r="I25" s="339">
        <v>100</v>
      </c>
      <c r="J25" s="333"/>
      <c r="K25" s="9">
        <v>7.7</v>
      </c>
      <c r="L25" s="9">
        <v>2.92</v>
      </c>
      <c r="M25" s="9">
        <v>50.5</v>
      </c>
      <c r="N25" s="9">
        <v>263</v>
      </c>
      <c r="P25" s="173">
        <v>53.8</v>
      </c>
      <c r="Q25" s="173">
        <v>19</v>
      </c>
      <c r="R25" s="173">
        <v>13</v>
      </c>
      <c r="S25" s="173">
        <v>35</v>
      </c>
      <c r="T25" s="173">
        <v>1.2</v>
      </c>
      <c r="U25" s="174"/>
      <c r="V25" s="173">
        <v>0.11</v>
      </c>
      <c r="W25" s="173">
        <v>0.03</v>
      </c>
      <c r="X25" s="170"/>
      <c r="Z25" s="5"/>
      <c r="AA25" s="11"/>
      <c r="AB25" s="5"/>
      <c r="AC25" s="7"/>
      <c r="AD25" s="11"/>
      <c r="AE25" s="11"/>
      <c r="AF25" s="11"/>
      <c r="AG25" s="11"/>
      <c r="AH25" s="11"/>
      <c r="AI25" s="34"/>
    </row>
    <row r="26" spans="6:35" ht="16.5" customHeight="1" x14ac:dyDescent="0.25">
      <c r="F26" s="29">
        <v>242</v>
      </c>
      <c r="G26" s="374" t="s">
        <v>78</v>
      </c>
      <c r="H26" s="374"/>
      <c r="I26" s="337">
        <v>200</v>
      </c>
      <c r="J26" s="337"/>
      <c r="K26" s="9">
        <v>3.2</v>
      </c>
      <c r="L26" s="9">
        <v>2.62</v>
      </c>
      <c r="M26" s="105">
        <v>14.77</v>
      </c>
      <c r="N26" s="9">
        <v>103.8</v>
      </c>
      <c r="P26" s="173">
        <v>216</v>
      </c>
      <c r="Q26" s="173">
        <v>152</v>
      </c>
      <c r="R26" s="173">
        <v>21.2</v>
      </c>
      <c r="S26" s="173">
        <v>124.4</v>
      </c>
      <c r="T26" s="173">
        <v>0.47</v>
      </c>
      <c r="U26" s="173">
        <v>24.4</v>
      </c>
      <c r="V26" s="173">
        <v>0.05</v>
      </c>
      <c r="W26" s="173">
        <v>0.18</v>
      </c>
      <c r="X26" s="173">
        <v>15.8</v>
      </c>
      <c r="AA26" s="5"/>
      <c r="AB26" s="5"/>
      <c r="AD26" s="11"/>
      <c r="AE26" s="11"/>
      <c r="AF26" s="11"/>
      <c r="AG26" s="11"/>
      <c r="AH26" s="11"/>
      <c r="AI26" s="34"/>
    </row>
    <row r="27" spans="6:35" hidden="1" x14ac:dyDescent="0.25">
      <c r="F27" s="49"/>
      <c r="G27" s="382" t="s">
        <v>79</v>
      </c>
      <c r="H27" s="382"/>
      <c r="I27" s="10">
        <v>3</v>
      </c>
      <c r="J27" s="10">
        <v>3</v>
      </c>
      <c r="K27" s="3"/>
      <c r="L27" s="3"/>
      <c r="M27" s="3"/>
      <c r="N27" s="3"/>
      <c r="P27" s="170"/>
      <c r="Q27" s="170"/>
      <c r="R27" s="170"/>
      <c r="S27" s="170"/>
      <c r="T27" s="170"/>
      <c r="U27" s="170"/>
      <c r="V27" s="170"/>
      <c r="W27" s="170"/>
      <c r="X27" s="170"/>
      <c r="AA27" s="5"/>
      <c r="AB27" s="5"/>
      <c r="AD27" s="11"/>
      <c r="AE27" s="1"/>
      <c r="AF27" s="1"/>
      <c r="AG27" s="1"/>
      <c r="AH27" s="1"/>
      <c r="AI27" s="34"/>
    </row>
    <row r="28" spans="6:35" hidden="1" x14ac:dyDescent="0.25">
      <c r="F28" s="49"/>
      <c r="G28" s="382" t="s">
        <v>33</v>
      </c>
      <c r="H28" s="382"/>
      <c r="I28" s="10">
        <v>100</v>
      </c>
      <c r="J28" s="10">
        <v>100</v>
      </c>
      <c r="K28" s="3"/>
      <c r="L28" s="3"/>
      <c r="M28" s="3"/>
      <c r="N28" s="3"/>
      <c r="P28" s="170"/>
      <c r="Q28" s="170"/>
      <c r="R28" s="170"/>
      <c r="S28" s="170"/>
      <c r="T28" s="170"/>
      <c r="U28" s="170"/>
      <c r="V28" s="170"/>
      <c r="W28" s="170"/>
      <c r="X28" s="170"/>
      <c r="AA28" s="5"/>
      <c r="AB28" s="5"/>
      <c r="AD28" s="11"/>
      <c r="AE28" s="11"/>
      <c r="AF28" s="11"/>
      <c r="AG28" s="11"/>
      <c r="AH28" s="11"/>
      <c r="AI28" s="34"/>
    </row>
    <row r="29" spans="6:35" hidden="1" x14ac:dyDescent="0.25">
      <c r="F29" s="49"/>
      <c r="G29" s="382" t="s">
        <v>41</v>
      </c>
      <c r="H29" s="382"/>
      <c r="I29" s="10">
        <v>107</v>
      </c>
      <c r="J29" s="10">
        <v>107</v>
      </c>
      <c r="K29" s="3"/>
      <c r="L29" s="3"/>
      <c r="M29" s="3"/>
      <c r="N29" s="3"/>
      <c r="P29" s="170"/>
      <c r="Q29" s="170"/>
      <c r="R29" s="170"/>
      <c r="S29" s="170"/>
      <c r="T29" s="170"/>
      <c r="U29" s="170"/>
      <c r="V29" s="170"/>
      <c r="W29" s="170"/>
      <c r="X29" s="170"/>
      <c r="AB29" s="5"/>
      <c r="AD29" s="11"/>
      <c r="AE29" s="11"/>
      <c r="AF29" s="11"/>
      <c r="AG29" s="11"/>
      <c r="AH29" s="11"/>
      <c r="AI29" s="34"/>
    </row>
    <row r="30" spans="6:35" hidden="1" x14ac:dyDescent="0.25">
      <c r="F30" s="49"/>
      <c r="G30" s="382" t="s">
        <v>35</v>
      </c>
      <c r="H30" s="382"/>
      <c r="I30" s="10">
        <v>15</v>
      </c>
      <c r="J30" s="10">
        <v>15</v>
      </c>
      <c r="K30" s="3"/>
      <c r="L30" s="3"/>
      <c r="M30" s="3"/>
      <c r="N30" s="3"/>
      <c r="P30" s="170"/>
      <c r="Q30" s="170"/>
      <c r="R30" s="170"/>
      <c r="S30" s="170"/>
      <c r="T30" s="170"/>
      <c r="U30" s="170"/>
      <c r="V30" s="170"/>
      <c r="W30" s="170"/>
      <c r="X30" s="170"/>
      <c r="AB30" s="5"/>
      <c r="AC30" s="31"/>
      <c r="AD30" s="11"/>
      <c r="AE30" s="11"/>
      <c r="AF30" s="11"/>
      <c r="AG30" s="11"/>
      <c r="AH30" s="11"/>
      <c r="AI30" s="34"/>
    </row>
    <row r="31" spans="6:35" x14ac:dyDescent="0.25">
      <c r="F31" s="49"/>
      <c r="G31" s="340" t="s">
        <v>42</v>
      </c>
      <c r="H31" s="340"/>
      <c r="I31" s="341">
        <f>I17+I23+I24+I25+I26</f>
        <v>580</v>
      </c>
      <c r="J31" s="342"/>
      <c r="K31" s="3">
        <f>SUM(K17:K30)</f>
        <v>22.35</v>
      </c>
      <c r="L31" s="3">
        <f>SUM(L17:L30)</f>
        <v>25.349999999999998</v>
      </c>
      <c r="M31" s="3">
        <f>SUM(M17:M30)</f>
        <v>93.98</v>
      </c>
      <c r="N31" s="3">
        <f>SUM(N17:N30)</f>
        <v>740.83999999999992</v>
      </c>
      <c r="P31" s="176">
        <f>SUM(P17:P30)</f>
        <v>521.4</v>
      </c>
      <c r="Q31" s="176">
        <f t="shared" ref="Q31:X31" si="0">SUM(Q17:Q30)</f>
        <v>487.8</v>
      </c>
      <c r="R31" s="176">
        <f t="shared" si="0"/>
        <v>88.8</v>
      </c>
      <c r="S31" s="176">
        <f t="shared" si="0"/>
        <v>406.77</v>
      </c>
      <c r="T31" s="176">
        <f t="shared" si="0"/>
        <v>3.1499999999999995</v>
      </c>
      <c r="U31" s="176">
        <f t="shared" si="0"/>
        <v>249.4</v>
      </c>
      <c r="V31" s="176">
        <f t="shared" si="0"/>
        <v>0.35599999999999998</v>
      </c>
      <c r="W31" s="176">
        <f t="shared" si="0"/>
        <v>0.45</v>
      </c>
      <c r="X31" s="176">
        <f t="shared" si="0"/>
        <v>17.11</v>
      </c>
      <c r="AB31" s="5"/>
      <c r="AD31" s="11"/>
      <c r="AE31" s="15"/>
      <c r="AF31" s="15"/>
      <c r="AG31" s="15"/>
      <c r="AH31" s="15"/>
      <c r="AI31" s="66"/>
    </row>
    <row r="32" spans="6:35" ht="23.25" customHeight="1" x14ac:dyDescent="0.25">
      <c r="F32" s="75"/>
      <c r="G32" s="26"/>
      <c r="H32" s="26"/>
      <c r="I32" s="27"/>
      <c r="J32" s="27"/>
      <c r="K32" s="27"/>
      <c r="L32" s="27"/>
      <c r="M32" s="27"/>
      <c r="N32" s="28">
        <f>N31/N113</f>
        <v>0.22825276519702992</v>
      </c>
      <c r="P32" s="170"/>
      <c r="Q32" s="170"/>
      <c r="R32" s="170"/>
      <c r="S32" s="170"/>
      <c r="T32" s="170"/>
      <c r="U32" s="170"/>
      <c r="V32" s="170"/>
      <c r="W32" s="170"/>
      <c r="X32" s="170"/>
      <c r="AB32" s="5"/>
      <c r="AD32" s="11"/>
      <c r="AE32" s="15"/>
      <c r="AF32" s="15"/>
      <c r="AG32" s="15"/>
      <c r="AH32" s="15"/>
      <c r="AI32" s="66"/>
    </row>
    <row r="33" spans="6:35" x14ac:dyDescent="0.25">
      <c r="F33" s="333" t="s">
        <v>43</v>
      </c>
      <c r="G33" s="333"/>
      <c r="H33" s="333"/>
      <c r="I33" s="333"/>
      <c r="J33" s="333"/>
      <c r="K33" s="333"/>
      <c r="L33" s="333"/>
      <c r="M33" s="333"/>
      <c r="N33" s="333"/>
      <c r="P33" s="170"/>
      <c r="Q33" s="170"/>
      <c r="R33" s="170"/>
      <c r="S33" s="170"/>
      <c r="T33" s="170"/>
      <c r="U33" s="170"/>
      <c r="V33" s="170"/>
      <c r="W33" s="170"/>
      <c r="X33" s="170"/>
      <c r="AB33" s="5"/>
      <c r="AC33" s="32"/>
      <c r="AD33" s="11"/>
      <c r="AE33" s="11"/>
      <c r="AF33" s="11"/>
      <c r="AG33" s="11"/>
      <c r="AH33" s="11"/>
      <c r="AI33" s="34"/>
    </row>
    <row r="34" spans="6:35" x14ac:dyDescent="0.25">
      <c r="F34" s="49"/>
      <c r="G34" s="374" t="s">
        <v>44</v>
      </c>
      <c r="H34" s="374"/>
      <c r="I34" s="337">
        <v>330</v>
      </c>
      <c r="J34" s="337"/>
      <c r="K34" s="3">
        <v>2.0499999999999998</v>
      </c>
      <c r="L34" s="3">
        <v>1.1399999999999999</v>
      </c>
      <c r="M34" s="3">
        <v>32.090000000000003</v>
      </c>
      <c r="N34" s="3">
        <v>150.19999999999999</v>
      </c>
      <c r="P34" s="173">
        <v>155</v>
      </c>
      <c r="Q34" s="173">
        <v>19</v>
      </c>
      <c r="R34" s="173">
        <v>12</v>
      </c>
      <c r="S34" s="173">
        <v>16</v>
      </c>
      <c r="T34" s="191" t="s">
        <v>346</v>
      </c>
      <c r="U34" s="191"/>
      <c r="V34" s="191" t="s">
        <v>341</v>
      </c>
      <c r="W34" s="191" t="s">
        <v>342</v>
      </c>
      <c r="X34" s="173">
        <v>30</v>
      </c>
      <c r="AB34" s="5"/>
      <c r="AC34" s="32"/>
      <c r="AD34" s="11"/>
      <c r="AE34" s="11"/>
      <c r="AF34" s="11"/>
      <c r="AG34" s="11"/>
      <c r="AH34" s="11"/>
      <c r="AI34" s="66"/>
    </row>
    <row r="35" spans="6:35" hidden="1" x14ac:dyDescent="0.25">
      <c r="F35" s="49"/>
      <c r="G35" s="382" t="s">
        <v>50</v>
      </c>
      <c r="H35" s="382"/>
      <c r="I35" s="400">
        <v>200</v>
      </c>
      <c r="J35" s="400"/>
      <c r="K35" s="3"/>
      <c r="L35" s="3"/>
      <c r="M35" s="140"/>
      <c r="N35" s="3"/>
      <c r="P35" s="170"/>
      <c r="Q35" s="170"/>
      <c r="R35" s="170"/>
      <c r="S35" s="170"/>
      <c r="T35" s="170"/>
      <c r="U35" s="170"/>
      <c r="V35" s="170"/>
      <c r="W35" s="170"/>
      <c r="X35" s="170"/>
      <c r="AB35" s="5"/>
      <c r="AC35" s="32"/>
      <c r="AD35" s="11"/>
      <c r="AE35" s="11"/>
      <c r="AF35" s="11"/>
      <c r="AG35" s="11"/>
      <c r="AH35" s="11"/>
      <c r="AI35" s="66"/>
    </row>
    <row r="36" spans="6:35" hidden="1" x14ac:dyDescent="0.25">
      <c r="F36" s="49"/>
      <c r="G36" s="382" t="s">
        <v>292</v>
      </c>
      <c r="H36" s="382"/>
      <c r="I36" s="379">
        <v>130</v>
      </c>
      <c r="J36" s="380"/>
      <c r="K36" s="3"/>
      <c r="L36" s="3"/>
      <c r="N36" s="4"/>
      <c r="P36" s="170"/>
      <c r="Q36" s="170"/>
      <c r="R36" s="170"/>
      <c r="S36" s="170"/>
      <c r="T36" s="170"/>
      <c r="U36" s="170"/>
      <c r="V36" s="170"/>
      <c r="W36" s="170"/>
      <c r="X36" s="170"/>
      <c r="Y36" s="5"/>
      <c r="Z36" s="11"/>
      <c r="AA36" s="11"/>
      <c r="AB36" s="5"/>
      <c r="AD36" s="11"/>
      <c r="AE36" s="11"/>
      <c r="AF36" s="11"/>
      <c r="AG36" s="11"/>
      <c r="AH36" s="11"/>
      <c r="AI36" s="34"/>
    </row>
    <row r="37" spans="6:35" ht="18.75" x14ac:dyDescent="0.3">
      <c r="F37" s="49"/>
      <c r="G37" s="340" t="s">
        <v>42</v>
      </c>
      <c r="H37" s="340"/>
      <c r="I37" s="337">
        <f>I34</f>
        <v>330</v>
      </c>
      <c r="J37" s="337"/>
      <c r="K37" s="3">
        <f>K34</f>
        <v>2.0499999999999998</v>
      </c>
      <c r="L37" s="3">
        <f>L34</f>
        <v>1.1399999999999999</v>
      </c>
      <c r="M37" s="3">
        <f>M34</f>
        <v>32.090000000000003</v>
      </c>
      <c r="N37" s="3">
        <f>N34</f>
        <v>150.19999999999999</v>
      </c>
      <c r="P37" s="176">
        <v>155</v>
      </c>
      <c r="Q37" s="176">
        <v>19</v>
      </c>
      <c r="R37" s="176">
        <v>12</v>
      </c>
      <c r="S37" s="176">
        <v>16</v>
      </c>
      <c r="T37" s="180" t="s">
        <v>346</v>
      </c>
      <c r="U37" s="180"/>
      <c r="V37" s="180" t="s">
        <v>341</v>
      </c>
      <c r="W37" s="180" t="s">
        <v>342</v>
      </c>
      <c r="X37" s="176">
        <v>30</v>
      </c>
      <c r="AB37" s="5"/>
      <c r="AC37" s="36"/>
      <c r="AD37" s="11"/>
      <c r="AE37" s="11"/>
      <c r="AF37" s="11"/>
      <c r="AG37" s="11"/>
      <c r="AH37" s="11"/>
      <c r="AI37" s="34"/>
    </row>
    <row r="38" spans="6:35" ht="23.25" customHeight="1" x14ac:dyDescent="0.3">
      <c r="F38" s="75"/>
      <c r="G38" s="26"/>
      <c r="H38" s="26"/>
      <c r="I38" s="27"/>
      <c r="J38" s="27"/>
      <c r="K38" s="27"/>
      <c r="L38" s="27"/>
      <c r="M38" s="27"/>
      <c r="N38" s="28">
        <f>N37/N113</f>
        <v>4.6276612132975938E-2</v>
      </c>
      <c r="P38" s="170"/>
      <c r="Q38" s="170"/>
      <c r="R38" s="170"/>
      <c r="S38" s="170"/>
      <c r="T38" s="170"/>
      <c r="U38" s="170"/>
      <c r="V38" s="170"/>
      <c r="W38" s="170"/>
      <c r="X38" s="170"/>
      <c r="AB38" s="5"/>
      <c r="AC38" s="36"/>
      <c r="AD38" s="11"/>
      <c r="AE38" s="11"/>
      <c r="AF38" s="11"/>
      <c r="AG38" s="11"/>
      <c r="AH38" s="11"/>
      <c r="AI38" s="34"/>
    </row>
    <row r="39" spans="6:35" x14ac:dyDescent="0.25">
      <c r="F39" s="333" t="s">
        <v>45</v>
      </c>
      <c r="G39" s="333"/>
      <c r="H39" s="333"/>
      <c r="I39" s="333"/>
      <c r="J39" s="333"/>
      <c r="K39" s="333"/>
      <c r="L39" s="333"/>
      <c r="M39" s="333"/>
      <c r="N39" s="333"/>
      <c r="P39" s="170"/>
      <c r="Q39" s="170"/>
      <c r="R39" s="170"/>
      <c r="S39" s="170"/>
      <c r="T39" s="170"/>
      <c r="U39" s="170"/>
      <c r="V39" s="170"/>
      <c r="W39" s="170"/>
      <c r="X39" s="170"/>
      <c r="AB39" s="5"/>
      <c r="AC39" s="80"/>
      <c r="AD39" s="11"/>
      <c r="AE39" s="11"/>
      <c r="AF39" s="11"/>
      <c r="AG39" s="11"/>
      <c r="AH39" s="11"/>
      <c r="AI39" s="34"/>
    </row>
    <row r="40" spans="6:35" ht="16.5" customHeight="1" x14ac:dyDescent="0.25">
      <c r="F40" s="29">
        <v>53</v>
      </c>
      <c r="G40" s="395" t="s">
        <v>146</v>
      </c>
      <c r="H40" s="395"/>
      <c r="I40" s="337">
        <v>100</v>
      </c>
      <c r="J40" s="337"/>
      <c r="K40" s="3">
        <v>1.79</v>
      </c>
      <c r="L40" s="3">
        <v>5.0999999999999996</v>
      </c>
      <c r="M40" s="3">
        <v>8.36</v>
      </c>
      <c r="N40" s="3">
        <v>84.43</v>
      </c>
      <c r="P40" s="170">
        <v>224</v>
      </c>
      <c r="Q40" s="170">
        <v>28.3</v>
      </c>
      <c r="R40" s="170">
        <v>18.39</v>
      </c>
      <c r="S40" s="170">
        <v>41.61</v>
      </c>
      <c r="T40" s="170">
        <v>1.3</v>
      </c>
      <c r="U40" s="170"/>
      <c r="V40" s="173">
        <v>0.04</v>
      </c>
      <c r="W40" s="173">
        <v>0.03</v>
      </c>
      <c r="X40" s="170">
        <v>6.86</v>
      </c>
      <c r="Y40" s="5"/>
      <c r="Z40" s="11"/>
      <c r="AA40" s="11"/>
      <c r="AB40" s="5"/>
      <c r="AC40" s="31"/>
      <c r="AD40" s="11"/>
      <c r="AE40" s="11"/>
      <c r="AF40" s="11"/>
      <c r="AG40" s="11"/>
      <c r="AH40" s="11"/>
      <c r="AI40" s="34"/>
    </row>
    <row r="41" spans="6:35" hidden="1" x14ac:dyDescent="0.25">
      <c r="F41" s="29"/>
      <c r="G41" s="382" t="s">
        <v>48</v>
      </c>
      <c r="H41" s="382"/>
      <c r="I41" s="10">
        <v>24</v>
      </c>
      <c r="J41" s="10">
        <v>15</v>
      </c>
      <c r="K41" s="4"/>
      <c r="L41" s="4"/>
      <c r="M41" s="4"/>
      <c r="N41" s="4"/>
      <c r="P41" s="212"/>
      <c r="Q41" s="170"/>
      <c r="R41" s="170"/>
      <c r="S41" s="170"/>
      <c r="T41" s="170"/>
      <c r="U41" s="170"/>
      <c r="V41" s="170"/>
      <c r="W41" s="170"/>
      <c r="X41" s="170"/>
      <c r="AB41" s="5"/>
      <c r="AC41" s="31"/>
      <c r="AD41" s="11"/>
      <c r="AE41" s="11"/>
      <c r="AF41" s="11"/>
      <c r="AG41" s="11"/>
      <c r="AH41" s="11"/>
      <c r="AI41" s="34"/>
    </row>
    <row r="42" spans="6:35" hidden="1" x14ac:dyDescent="0.25">
      <c r="F42" s="29"/>
      <c r="G42" s="382" t="s">
        <v>53</v>
      </c>
      <c r="H42" s="382"/>
      <c r="I42" s="10">
        <v>45</v>
      </c>
      <c r="J42" s="10">
        <v>36</v>
      </c>
      <c r="K42" s="4"/>
      <c r="L42" s="4"/>
      <c r="M42" s="4"/>
      <c r="N42" s="4"/>
      <c r="P42" s="212"/>
      <c r="Q42" s="170"/>
      <c r="R42" s="170"/>
      <c r="S42" s="170"/>
      <c r="T42" s="170"/>
      <c r="U42" s="170"/>
      <c r="V42" s="170"/>
      <c r="W42" s="170"/>
      <c r="X42" s="170"/>
      <c r="AB42" s="5"/>
      <c r="AC42" s="31"/>
      <c r="AD42" s="11"/>
      <c r="AE42" s="11"/>
      <c r="AF42" s="11"/>
      <c r="AG42" s="11"/>
      <c r="AH42" s="11"/>
      <c r="AI42" s="34"/>
    </row>
    <row r="43" spans="6:35" hidden="1" x14ac:dyDescent="0.25">
      <c r="F43" s="29"/>
      <c r="G43" s="382" t="s">
        <v>47</v>
      </c>
      <c r="H43" s="382"/>
      <c r="I43" s="10">
        <v>60</v>
      </c>
      <c r="J43" s="10">
        <v>48</v>
      </c>
      <c r="K43" s="4"/>
      <c r="L43" s="4"/>
      <c r="M43" s="4"/>
      <c r="N43" s="4"/>
      <c r="P43" s="212"/>
      <c r="Q43" s="170"/>
      <c r="R43" s="170"/>
      <c r="S43" s="170"/>
      <c r="T43" s="170"/>
      <c r="U43" s="170"/>
      <c r="V43" s="170"/>
      <c r="W43" s="170"/>
      <c r="X43" s="170"/>
      <c r="AB43" s="5"/>
      <c r="AC43" s="32"/>
      <c r="AD43" s="11"/>
      <c r="AE43" s="1"/>
      <c r="AF43" s="1"/>
      <c r="AG43" s="1"/>
      <c r="AH43" s="1"/>
      <c r="AI43" s="34"/>
    </row>
    <row r="44" spans="6:35" hidden="1" x14ac:dyDescent="0.25">
      <c r="F44" s="29"/>
      <c r="G44" s="382" t="s">
        <v>10</v>
      </c>
      <c r="H44" s="382"/>
      <c r="I44" s="10">
        <v>5</v>
      </c>
      <c r="J44" s="10">
        <v>5</v>
      </c>
      <c r="K44" s="4"/>
      <c r="L44" s="4"/>
      <c r="M44" s="4"/>
      <c r="N44" s="4"/>
      <c r="P44" s="212"/>
      <c r="Q44" s="170"/>
      <c r="R44" s="170"/>
      <c r="S44" s="170"/>
      <c r="T44" s="170"/>
      <c r="U44" s="170"/>
      <c r="V44" s="170"/>
      <c r="W44" s="170"/>
      <c r="X44" s="170"/>
      <c r="AB44" s="5"/>
      <c r="AC44" s="32"/>
      <c r="AD44" s="11"/>
      <c r="AE44" s="1"/>
      <c r="AF44" s="1"/>
      <c r="AG44" s="1"/>
      <c r="AH44" s="1"/>
      <c r="AI44" s="34"/>
    </row>
    <row r="45" spans="6:35" ht="19.5" customHeight="1" x14ac:dyDescent="0.25">
      <c r="F45" s="29">
        <v>55</v>
      </c>
      <c r="G45" s="334" t="s">
        <v>147</v>
      </c>
      <c r="H45" s="334"/>
      <c r="I45" s="333">
        <v>300</v>
      </c>
      <c r="J45" s="333"/>
      <c r="K45" s="9">
        <v>2.09</v>
      </c>
      <c r="L45" s="9">
        <v>6.33</v>
      </c>
      <c r="M45" s="9">
        <v>10.64</v>
      </c>
      <c r="N45" s="9">
        <v>107.83</v>
      </c>
      <c r="P45" s="173">
        <v>270</v>
      </c>
      <c r="Q45" s="173">
        <v>50.5</v>
      </c>
      <c r="R45" s="173">
        <v>18.7</v>
      </c>
      <c r="S45" s="173">
        <v>38.700000000000003</v>
      </c>
      <c r="T45" s="173">
        <v>0.67</v>
      </c>
      <c r="U45" s="173"/>
      <c r="V45" s="173">
        <v>0.04</v>
      </c>
      <c r="W45" s="173">
        <v>0.04</v>
      </c>
      <c r="X45" s="173">
        <v>17.100000000000001</v>
      </c>
      <c r="AA45" t="s">
        <v>51</v>
      </c>
      <c r="AB45" s="5"/>
      <c r="AC45" s="455"/>
      <c r="AD45" s="455"/>
      <c r="AE45" s="322"/>
      <c r="AF45" s="322"/>
      <c r="AG45" s="11"/>
      <c r="AH45" s="11"/>
      <c r="AI45" s="34"/>
    </row>
    <row r="46" spans="6:35" hidden="1" x14ac:dyDescent="0.25">
      <c r="F46" s="29"/>
      <c r="G46" s="382" t="s">
        <v>5</v>
      </c>
      <c r="H46" s="382"/>
      <c r="I46" s="10">
        <v>60</v>
      </c>
      <c r="J46" s="10">
        <v>45</v>
      </c>
      <c r="K46" s="4"/>
      <c r="L46" s="4"/>
      <c r="M46" s="4"/>
      <c r="N46" s="4"/>
      <c r="P46" s="170"/>
      <c r="Q46" s="170"/>
      <c r="R46" s="170"/>
      <c r="S46" s="170"/>
      <c r="T46" s="170"/>
      <c r="U46" s="170"/>
      <c r="V46" s="170"/>
      <c r="W46" s="170"/>
      <c r="X46" s="173"/>
      <c r="AB46" s="5"/>
      <c r="AC46" s="474"/>
      <c r="AD46" s="474"/>
      <c r="AE46" s="11"/>
      <c r="AF46" s="11"/>
      <c r="AG46" s="11"/>
      <c r="AH46" s="11"/>
      <c r="AI46" s="34"/>
    </row>
    <row r="47" spans="6:35" hidden="1" x14ac:dyDescent="0.25">
      <c r="F47" s="29"/>
      <c r="G47" s="381" t="s">
        <v>62</v>
      </c>
      <c r="H47" s="382"/>
      <c r="I47" s="10">
        <v>68</v>
      </c>
      <c r="J47" s="10">
        <v>50</v>
      </c>
      <c r="K47" s="4"/>
      <c r="L47" s="4"/>
      <c r="M47" s="4"/>
      <c r="N47" s="4"/>
      <c r="P47" s="170"/>
      <c r="Q47" s="170"/>
      <c r="R47" s="170"/>
      <c r="S47" s="170"/>
      <c r="T47" s="170"/>
      <c r="U47" s="170"/>
      <c r="V47" s="170"/>
      <c r="W47" s="170"/>
      <c r="X47" s="173"/>
      <c r="AB47" s="5"/>
      <c r="AC47" s="474"/>
      <c r="AD47" s="474"/>
      <c r="AE47" s="11"/>
      <c r="AF47" s="11"/>
      <c r="AG47" s="15"/>
      <c r="AH47" s="15"/>
      <c r="AI47" s="66"/>
    </row>
    <row r="48" spans="6:35" hidden="1" x14ac:dyDescent="0.25">
      <c r="F48" s="29"/>
      <c r="G48" s="382" t="s">
        <v>53</v>
      </c>
      <c r="H48" s="382"/>
      <c r="I48" s="10">
        <v>20</v>
      </c>
      <c r="J48" s="10">
        <v>16</v>
      </c>
      <c r="K48" s="4"/>
      <c r="L48" s="4"/>
      <c r="M48" s="4"/>
      <c r="N48" s="4"/>
      <c r="P48" s="170"/>
      <c r="Q48" s="170"/>
      <c r="R48" s="170"/>
      <c r="S48" s="170"/>
      <c r="T48" s="170"/>
      <c r="U48" s="170"/>
      <c r="V48" s="170"/>
      <c r="W48" s="170"/>
      <c r="X48" s="173"/>
      <c r="AB48" s="5"/>
      <c r="AC48" s="474"/>
      <c r="AD48" s="474"/>
      <c r="AE48" s="11"/>
      <c r="AF48" s="11"/>
      <c r="AG48" s="11"/>
      <c r="AH48" s="11"/>
      <c r="AI48" s="34"/>
    </row>
    <row r="49" spans="6:35" hidden="1" x14ac:dyDescent="0.25">
      <c r="F49" s="29"/>
      <c r="G49" s="382" t="s">
        <v>7</v>
      </c>
      <c r="H49" s="382"/>
      <c r="I49" s="10">
        <v>10</v>
      </c>
      <c r="J49" s="10">
        <v>10</v>
      </c>
      <c r="K49" s="4"/>
      <c r="L49" s="4"/>
      <c r="M49" s="4"/>
      <c r="N49" s="4"/>
      <c r="P49" s="170"/>
      <c r="Q49" s="170"/>
      <c r="R49" s="170"/>
      <c r="S49" s="170"/>
      <c r="T49" s="170"/>
      <c r="U49" s="170"/>
      <c r="V49" s="170"/>
      <c r="W49" s="170"/>
      <c r="X49" s="173"/>
      <c r="AB49" s="5"/>
      <c r="AC49" s="474"/>
      <c r="AD49" s="474"/>
      <c r="AE49" s="11"/>
      <c r="AF49" s="11"/>
      <c r="AG49" s="11"/>
      <c r="AH49" s="11"/>
      <c r="AI49" s="34"/>
    </row>
    <row r="50" spans="6:35" hidden="1" x14ac:dyDescent="0.25">
      <c r="F50" s="29"/>
      <c r="G50" s="382" t="s">
        <v>10</v>
      </c>
      <c r="H50" s="382"/>
      <c r="I50" s="10">
        <v>5</v>
      </c>
      <c r="J50" s="10">
        <v>5</v>
      </c>
      <c r="K50" s="4"/>
      <c r="L50" s="4"/>
      <c r="M50" s="4"/>
      <c r="N50" s="4"/>
      <c r="P50" s="170"/>
      <c r="Q50" s="170"/>
      <c r="R50" s="170"/>
      <c r="S50" s="170"/>
      <c r="T50" s="170"/>
      <c r="U50" s="170"/>
      <c r="V50" s="170"/>
      <c r="W50" s="170"/>
      <c r="X50" s="173"/>
      <c r="AB50" s="5"/>
      <c r="AC50" s="78"/>
      <c r="AD50" s="78"/>
      <c r="AE50" s="11"/>
      <c r="AF50" s="11"/>
      <c r="AG50" s="11"/>
      <c r="AH50" s="11"/>
      <c r="AI50" s="34"/>
    </row>
    <row r="51" spans="6:35" hidden="1" x14ac:dyDescent="0.25">
      <c r="F51" s="29"/>
      <c r="G51" s="381" t="s">
        <v>206</v>
      </c>
      <c r="H51" s="382"/>
      <c r="I51" s="10">
        <v>3</v>
      </c>
      <c r="J51" s="10">
        <v>2</v>
      </c>
      <c r="K51" s="4"/>
      <c r="L51" s="4"/>
      <c r="M51" s="4"/>
      <c r="N51" s="4"/>
      <c r="P51" s="170"/>
      <c r="Q51" s="170"/>
      <c r="R51" s="170"/>
      <c r="S51" s="170"/>
      <c r="T51" s="170"/>
      <c r="U51" s="170"/>
      <c r="V51" s="170"/>
      <c r="W51" s="170"/>
      <c r="X51" s="173"/>
      <c r="AB51" s="5"/>
      <c r="AC51" s="474"/>
      <c r="AD51" s="474"/>
      <c r="AE51" s="11"/>
      <c r="AF51" s="11"/>
      <c r="AG51" s="11"/>
      <c r="AH51" s="11"/>
      <c r="AI51" s="34"/>
    </row>
    <row r="52" spans="6:35" hidden="1" x14ac:dyDescent="0.25">
      <c r="F52" s="29"/>
      <c r="G52" s="382" t="s">
        <v>49</v>
      </c>
      <c r="H52" s="382"/>
      <c r="I52" s="10">
        <v>15</v>
      </c>
      <c r="J52" s="10">
        <v>12</v>
      </c>
      <c r="K52" s="4"/>
      <c r="L52" s="4"/>
      <c r="M52" s="4"/>
      <c r="N52" s="4"/>
      <c r="P52" s="170"/>
      <c r="Q52" s="170"/>
      <c r="R52" s="170"/>
      <c r="S52" s="170"/>
      <c r="T52" s="170"/>
      <c r="U52" s="170"/>
      <c r="V52" s="170"/>
      <c r="W52" s="170"/>
      <c r="X52" s="173"/>
      <c r="AB52" s="5"/>
      <c r="AC52" s="32"/>
      <c r="AD52" s="11"/>
      <c r="AE52" s="11"/>
      <c r="AF52" s="11"/>
      <c r="AG52" s="11"/>
      <c r="AH52" s="11"/>
      <c r="AI52" s="34"/>
    </row>
    <row r="53" spans="6:35" hidden="1" x14ac:dyDescent="0.25">
      <c r="F53" s="29"/>
      <c r="G53" s="381" t="s">
        <v>41</v>
      </c>
      <c r="H53" s="382"/>
      <c r="I53" s="57">
        <v>250</v>
      </c>
      <c r="J53" s="10">
        <v>250</v>
      </c>
      <c r="K53" s="4"/>
      <c r="L53" s="4"/>
      <c r="M53" s="4"/>
      <c r="N53" s="4"/>
      <c r="P53" s="170"/>
      <c r="Q53" s="170"/>
      <c r="R53" s="170"/>
      <c r="S53" s="170"/>
      <c r="T53" s="170"/>
      <c r="U53" s="170"/>
      <c r="V53" s="170"/>
      <c r="W53" s="170"/>
      <c r="X53" s="173"/>
      <c r="AB53" s="5"/>
      <c r="AC53" s="32"/>
      <c r="AD53" s="11"/>
      <c r="AE53" s="11"/>
      <c r="AF53" s="11"/>
      <c r="AG53" s="11"/>
      <c r="AH53" s="11"/>
      <c r="AI53" s="34"/>
    </row>
    <row r="54" spans="6:35" ht="18" customHeight="1" x14ac:dyDescent="0.25">
      <c r="F54" s="29">
        <v>173</v>
      </c>
      <c r="G54" s="334" t="s">
        <v>227</v>
      </c>
      <c r="H54" s="334"/>
      <c r="I54" s="333">
        <v>250</v>
      </c>
      <c r="J54" s="333"/>
      <c r="K54" s="9">
        <v>10.65</v>
      </c>
      <c r="L54" s="9">
        <v>14.56</v>
      </c>
      <c r="M54" s="9">
        <v>45.24</v>
      </c>
      <c r="N54" s="9">
        <v>320.14</v>
      </c>
      <c r="P54" s="170">
        <v>303</v>
      </c>
      <c r="Q54" s="170">
        <v>12.4</v>
      </c>
      <c r="R54" s="170">
        <v>39.6</v>
      </c>
      <c r="S54" s="170">
        <v>174</v>
      </c>
      <c r="T54" s="170">
        <v>1.81</v>
      </c>
      <c r="U54" s="170"/>
      <c r="V54" s="170">
        <v>0.39</v>
      </c>
      <c r="W54" s="170">
        <v>0.09</v>
      </c>
      <c r="X54" s="173">
        <v>1.28</v>
      </c>
      <c r="AB54" s="5"/>
      <c r="AC54" s="32"/>
      <c r="AD54" s="11"/>
      <c r="AE54" s="1"/>
      <c r="AF54" s="1"/>
      <c r="AG54" s="1"/>
      <c r="AH54" s="1"/>
      <c r="AI54" s="34"/>
    </row>
    <row r="55" spans="6:35" hidden="1" x14ac:dyDescent="0.25">
      <c r="F55" s="29"/>
      <c r="G55" s="381" t="s">
        <v>187</v>
      </c>
      <c r="H55" s="382"/>
      <c r="I55" s="8">
        <v>86</v>
      </c>
      <c r="J55" s="10">
        <v>78</v>
      </c>
      <c r="K55" s="4"/>
      <c r="L55" s="4"/>
      <c r="M55" s="4"/>
      <c r="N55" s="4"/>
      <c r="P55" s="240"/>
      <c r="Q55" s="151"/>
      <c r="R55" s="151"/>
      <c r="S55" s="151"/>
      <c r="T55" s="151"/>
      <c r="U55" s="151"/>
      <c r="V55" s="151"/>
      <c r="W55" s="151"/>
      <c r="X55" s="161"/>
      <c r="AB55" s="5"/>
      <c r="AC55" s="32"/>
      <c r="AD55" s="11"/>
      <c r="AE55" s="1"/>
      <c r="AF55" s="1"/>
      <c r="AG55" s="1"/>
      <c r="AH55" s="1"/>
      <c r="AI55" s="34"/>
    </row>
    <row r="56" spans="6:35" hidden="1" x14ac:dyDescent="0.25">
      <c r="F56" s="29"/>
      <c r="G56" s="382" t="s">
        <v>31</v>
      </c>
      <c r="H56" s="382"/>
      <c r="I56" s="8">
        <v>65</v>
      </c>
      <c r="J56" s="8">
        <v>65</v>
      </c>
      <c r="K56" s="4"/>
      <c r="L56" s="4"/>
      <c r="M56" s="4"/>
      <c r="N56" s="4"/>
      <c r="P56" s="240"/>
      <c r="Q56" s="151"/>
      <c r="R56" s="151"/>
      <c r="S56" s="151"/>
      <c r="T56" s="151"/>
      <c r="U56" s="151"/>
      <c r="V56" s="151"/>
      <c r="W56" s="151"/>
      <c r="X56" s="161"/>
      <c r="AD56" s="11"/>
      <c r="AE56" s="35"/>
      <c r="AF56" s="35"/>
      <c r="AG56" s="35"/>
      <c r="AH56" s="35"/>
      <c r="AI56" s="66"/>
    </row>
    <row r="57" spans="6:35" ht="18.75" hidden="1" x14ac:dyDescent="0.3">
      <c r="F57" s="29"/>
      <c r="G57" s="382" t="s">
        <v>9</v>
      </c>
      <c r="H57" s="382"/>
      <c r="I57" s="8">
        <v>15</v>
      </c>
      <c r="J57" s="8">
        <v>15</v>
      </c>
      <c r="K57" s="4"/>
      <c r="L57" s="4"/>
      <c r="M57" s="4"/>
      <c r="N57" s="4"/>
      <c r="P57" s="240"/>
      <c r="Q57" s="151"/>
      <c r="R57" s="151"/>
      <c r="S57" s="151"/>
      <c r="T57" s="151"/>
      <c r="U57" s="151"/>
      <c r="V57" s="151"/>
      <c r="W57" s="151"/>
      <c r="X57" s="161"/>
      <c r="AC57" s="45"/>
      <c r="AD57" s="11"/>
      <c r="AE57" s="11"/>
      <c r="AF57" s="11"/>
      <c r="AG57" s="11"/>
      <c r="AH57" s="11"/>
      <c r="AI57" s="34"/>
    </row>
    <row r="58" spans="6:35" hidden="1" x14ac:dyDescent="0.25">
      <c r="F58" s="29"/>
      <c r="G58" s="382" t="s">
        <v>49</v>
      </c>
      <c r="H58" s="382"/>
      <c r="I58" s="8">
        <v>20</v>
      </c>
      <c r="J58" s="8">
        <v>16</v>
      </c>
      <c r="K58" s="4"/>
      <c r="L58" s="4"/>
      <c r="M58" s="4"/>
      <c r="N58" s="4"/>
      <c r="P58" s="240"/>
      <c r="Q58" s="151"/>
      <c r="R58" s="151"/>
      <c r="S58" s="151"/>
      <c r="T58" s="151"/>
      <c r="U58" s="151"/>
      <c r="V58" s="151"/>
      <c r="W58" s="151"/>
      <c r="X58" s="161"/>
      <c r="AC58" s="32"/>
      <c r="AD58" s="11"/>
      <c r="AE58" s="1"/>
      <c r="AF58" s="1"/>
      <c r="AG58" s="1"/>
      <c r="AH58" s="1"/>
      <c r="AI58" s="66"/>
    </row>
    <row r="59" spans="6:35" hidden="1" x14ac:dyDescent="0.25">
      <c r="F59" s="29"/>
      <c r="G59" s="382" t="s">
        <v>87</v>
      </c>
      <c r="H59" s="382"/>
      <c r="I59" s="8">
        <v>5</v>
      </c>
      <c r="J59" s="8">
        <v>5</v>
      </c>
      <c r="K59" s="4"/>
      <c r="L59" s="4"/>
      <c r="M59" s="4"/>
      <c r="N59" s="4"/>
      <c r="P59" s="240"/>
      <c r="Q59" s="151"/>
      <c r="R59" s="151"/>
      <c r="S59" s="151"/>
      <c r="T59" s="151"/>
      <c r="U59" s="151"/>
      <c r="V59" s="151"/>
      <c r="W59" s="151"/>
      <c r="X59" s="161"/>
      <c r="AC59" s="32"/>
      <c r="AD59" s="11"/>
      <c r="AE59" s="1"/>
      <c r="AF59" s="1"/>
      <c r="AG59" s="1"/>
      <c r="AH59" s="1"/>
      <c r="AI59" s="66"/>
    </row>
    <row r="60" spans="6:35" hidden="1" x14ac:dyDescent="0.25">
      <c r="F60" s="29"/>
      <c r="G60" s="382" t="s">
        <v>53</v>
      </c>
      <c r="H60" s="382"/>
      <c r="I60" s="8">
        <v>35</v>
      </c>
      <c r="J60" s="8">
        <v>28</v>
      </c>
      <c r="K60" s="4"/>
      <c r="L60" s="4"/>
      <c r="M60" s="4"/>
      <c r="N60" s="4"/>
      <c r="P60" s="240"/>
      <c r="Q60" s="151"/>
      <c r="R60" s="151"/>
      <c r="S60" s="151"/>
      <c r="T60" s="151"/>
      <c r="U60" s="151"/>
      <c r="V60" s="151"/>
      <c r="W60" s="151"/>
      <c r="X60" s="161"/>
      <c r="AC60" s="32"/>
      <c r="AD60" s="11"/>
      <c r="AE60" s="15"/>
      <c r="AF60" s="15"/>
      <c r="AG60" s="15"/>
      <c r="AH60" s="15"/>
      <c r="AI60" s="66"/>
    </row>
    <row r="61" spans="6:35" hidden="1" x14ac:dyDescent="0.25">
      <c r="F61" s="29"/>
      <c r="G61" s="382" t="s">
        <v>41</v>
      </c>
      <c r="H61" s="382"/>
      <c r="I61" s="8">
        <v>110</v>
      </c>
      <c r="J61" s="8">
        <v>110</v>
      </c>
      <c r="K61" s="4"/>
      <c r="L61" s="4"/>
      <c r="M61" s="4"/>
      <c r="N61" s="4"/>
      <c r="P61" s="240"/>
      <c r="Q61" s="151"/>
      <c r="R61" s="151"/>
      <c r="S61" s="151"/>
      <c r="T61" s="151"/>
      <c r="U61" s="151"/>
      <c r="V61" s="151"/>
      <c r="W61" s="151"/>
      <c r="X61" s="161"/>
      <c r="AD61" s="11"/>
      <c r="AE61" s="11"/>
      <c r="AF61" s="11"/>
      <c r="AG61" s="11"/>
      <c r="AH61" s="11"/>
      <c r="AI61" s="34"/>
    </row>
    <row r="62" spans="6:35" ht="28.5" customHeight="1" x14ac:dyDescent="0.25">
      <c r="F62" s="29"/>
      <c r="G62" s="334" t="s">
        <v>38</v>
      </c>
      <c r="H62" s="334"/>
      <c r="I62" s="346">
        <v>75</v>
      </c>
      <c r="J62" s="348"/>
      <c r="K62" s="9">
        <v>5.7</v>
      </c>
      <c r="L62" s="9">
        <v>1.2</v>
      </c>
      <c r="M62" s="9">
        <v>35.9</v>
      </c>
      <c r="N62" s="9">
        <v>176.2</v>
      </c>
      <c r="P62" s="176">
        <v>65.23</v>
      </c>
      <c r="Q62" s="173">
        <v>9.3800000000000008</v>
      </c>
      <c r="R62" s="173">
        <v>16</v>
      </c>
      <c r="S62" s="173">
        <v>86.7</v>
      </c>
      <c r="T62" s="173">
        <v>2.7</v>
      </c>
      <c r="U62" s="173"/>
      <c r="V62" s="173">
        <v>0.2</v>
      </c>
      <c r="W62" s="173">
        <v>0.22</v>
      </c>
      <c r="X62" s="173"/>
      <c r="AD62" s="11"/>
      <c r="AE62" s="11"/>
      <c r="AF62" s="11"/>
      <c r="AG62" s="11"/>
      <c r="AH62" s="11"/>
      <c r="AI62" s="34"/>
    </row>
    <row r="63" spans="6:35" ht="31.5" customHeight="1" x14ac:dyDescent="0.25">
      <c r="F63" s="29"/>
      <c r="G63" s="334" t="s">
        <v>17</v>
      </c>
      <c r="H63" s="334"/>
      <c r="I63" s="333">
        <v>75</v>
      </c>
      <c r="J63" s="333"/>
      <c r="K63" s="9">
        <v>5.4</v>
      </c>
      <c r="L63" s="9">
        <v>0.84</v>
      </c>
      <c r="M63" s="9">
        <v>34.700000000000003</v>
      </c>
      <c r="N63" s="9">
        <v>177.7</v>
      </c>
      <c r="P63" s="176">
        <v>67.34</v>
      </c>
      <c r="Q63" s="173">
        <v>34.700000000000003</v>
      </c>
      <c r="R63" s="173">
        <v>15</v>
      </c>
      <c r="S63" s="173">
        <v>83.7</v>
      </c>
      <c r="T63" s="173">
        <v>2.1</v>
      </c>
      <c r="U63" s="173"/>
      <c r="V63" s="173">
        <v>0.2</v>
      </c>
      <c r="W63" s="173">
        <v>0.22</v>
      </c>
      <c r="X63" s="173"/>
      <c r="Z63" s="5"/>
      <c r="AA63" s="5"/>
      <c r="AB63" s="32"/>
      <c r="AC63" s="11"/>
      <c r="AD63" s="1"/>
      <c r="AE63" s="1"/>
      <c r="AF63" s="1"/>
      <c r="AG63" s="1"/>
    </row>
    <row r="64" spans="6:35" ht="16.5" customHeight="1" x14ac:dyDescent="0.25">
      <c r="F64" s="29">
        <v>261</v>
      </c>
      <c r="G64" s="335" t="s">
        <v>88</v>
      </c>
      <c r="H64" s="335"/>
      <c r="I64" s="333">
        <v>200</v>
      </c>
      <c r="J64" s="333"/>
      <c r="K64" s="9">
        <v>0.32</v>
      </c>
      <c r="L64" s="9"/>
      <c r="M64" s="9">
        <v>22.74</v>
      </c>
      <c r="N64" s="9">
        <v>89.8</v>
      </c>
      <c r="P64" s="176">
        <v>10.3</v>
      </c>
      <c r="Q64" s="173">
        <v>21.2</v>
      </c>
      <c r="R64" s="173">
        <v>3.4</v>
      </c>
      <c r="S64" s="173">
        <v>3.4</v>
      </c>
      <c r="T64" s="175">
        <v>0.63</v>
      </c>
      <c r="U64" s="173"/>
      <c r="V64" s="173">
        <v>0.01</v>
      </c>
      <c r="W64" s="173">
        <v>0.05</v>
      </c>
      <c r="X64" s="173">
        <v>100</v>
      </c>
      <c r="Z64" s="5"/>
      <c r="AA64" s="5"/>
      <c r="AB64" s="5"/>
      <c r="AD64" s="15"/>
      <c r="AE64" s="15"/>
      <c r="AF64" s="15"/>
      <c r="AG64" s="15"/>
    </row>
    <row r="65" spans="1:34" hidden="1" x14ac:dyDescent="0.25">
      <c r="F65" s="49"/>
      <c r="G65" s="350" t="s">
        <v>89</v>
      </c>
      <c r="H65" s="350"/>
      <c r="I65" s="2">
        <v>20</v>
      </c>
      <c r="J65" s="113">
        <v>20</v>
      </c>
      <c r="K65" s="9"/>
      <c r="L65" s="9"/>
      <c r="M65" s="9"/>
      <c r="N65" s="9"/>
      <c r="P65" s="176"/>
      <c r="Q65" s="173"/>
      <c r="R65" s="173"/>
      <c r="S65" s="173"/>
      <c r="T65" s="173"/>
      <c r="U65" s="173"/>
      <c r="V65" s="173"/>
      <c r="W65" s="173"/>
      <c r="X65" s="173"/>
      <c r="Z65" s="5"/>
      <c r="AA65" s="5"/>
      <c r="AB65" s="5"/>
    </row>
    <row r="66" spans="1:34" hidden="1" x14ac:dyDescent="0.25">
      <c r="F66" s="49"/>
      <c r="G66" s="350" t="s">
        <v>41</v>
      </c>
      <c r="H66" s="350"/>
      <c r="I66" s="2">
        <v>230</v>
      </c>
      <c r="J66" s="113">
        <v>230</v>
      </c>
      <c r="K66" s="9"/>
      <c r="L66" s="9"/>
      <c r="M66" s="9"/>
      <c r="N66" s="9"/>
      <c r="P66" s="176"/>
      <c r="Q66" s="173"/>
      <c r="R66" s="173"/>
      <c r="S66" s="173"/>
      <c r="T66" s="173"/>
      <c r="U66" s="173"/>
      <c r="V66" s="173"/>
      <c r="W66" s="173"/>
      <c r="X66" s="173"/>
    </row>
    <row r="67" spans="1:34" hidden="1" x14ac:dyDescent="0.25">
      <c r="F67" s="49"/>
      <c r="G67" s="350" t="s">
        <v>35</v>
      </c>
      <c r="H67" s="350"/>
      <c r="I67" s="2">
        <v>20</v>
      </c>
      <c r="J67" s="113">
        <v>20</v>
      </c>
      <c r="K67" s="9"/>
      <c r="L67" s="9"/>
      <c r="M67" s="9"/>
      <c r="N67" s="9"/>
      <c r="P67" s="176"/>
      <c r="Q67" s="173"/>
      <c r="R67" s="173"/>
      <c r="S67" s="173"/>
      <c r="T67" s="173"/>
      <c r="U67" s="173"/>
      <c r="V67" s="173"/>
      <c r="W67" s="173"/>
      <c r="X67" s="173"/>
    </row>
    <row r="68" spans="1:34" hidden="1" x14ac:dyDescent="0.25">
      <c r="F68" s="49"/>
      <c r="G68" s="382" t="s">
        <v>58</v>
      </c>
      <c r="H68" s="382"/>
      <c r="I68" s="8">
        <v>25</v>
      </c>
      <c r="J68" s="8">
        <v>25</v>
      </c>
      <c r="K68" s="3"/>
      <c r="L68" s="3"/>
      <c r="M68" s="3"/>
      <c r="N68" s="3"/>
      <c r="P68" s="176"/>
      <c r="Q68" s="173"/>
      <c r="R68" s="173"/>
      <c r="S68" s="173"/>
      <c r="T68" s="173"/>
      <c r="U68" s="173"/>
      <c r="V68" s="173"/>
      <c r="W68" s="173"/>
      <c r="X68" s="173"/>
    </row>
    <row r="69" spans="1:34" hidden="1" x14ac:dyDescent="0.25">
      <c r="F69" s="49"/>
      <c r="G69" s="489"/>
      <c r="H69" s="489"/>
      <c r="I69" s="8"/>
      <c r="J69" s="8"/>
      <c r="K69" s="3"/>
      <c r="L69" s="3"/>
      <c r="M69" s="3"/>
      <c r="N69" s="3"/>
      <c r="P69" s="176"/>
      <c r="Q69" s="173"/>
      <c r="R69" s="173"/>
      <c r="S69" s="173"/>
      <c r="T69" s="173"/>
      <c r="U69" s="173"/>
      <c r="V69" s="173"/>
      <c r="W69" s="173"/>
      <c r="X69" s="173"/>
    </row>
    <row r="70" spans="1:34" x14ac:dyDescent="0.25">
      <c r="F70" s="49"/>
      <c r="G70" s="340" t="s">
        <v>42</v>
      </c>
      <c r="H70" s="340"/>
      <c r="I70" s="341">
        <f>I40+I45+I54+I62+I63+I64</f>
        <v>1000</v>
      </c>
      <c r="J70" s="342"/>
      <c r="K70" s="3">
        <f>SUM(K40:K68)</f>
        <v>25.950000000000003</v>
      </c>
      <c r="L70" s="3">
        <f>SUM(L40:L68)</f>
        <v>28.03</v>
      </c>
      <c r="M70" s="3">
        <f>SUM(M40:M68)</f>
        <v>157.58000000000004</v>
      </c>
      <c r="N70" s="3">
        <f>SUM(N40:N68)</f>
        <v>956.09999999999991</v>
      </c>
      <c r="P70" s="176">
        <f>SUM(P40:P69)</f>
        <v>939.87</v>
      </c>
      <c r="Q70" s="176">
        <f t="shared" ref="Q70:X70" si="1">SUM(Q40:Q69)</f>
        <v>156.47999999999999</v>
      </c>
      <c r="R70" s="176">
        <f t="shared" si="1"/>
        <v>111.09</v>
      </c>
      <c r="S70" s="176">
        <f t="shared" si="1"/>
        <v>428.10999999999996</v>
      </c>
      <c r="T70" s="176">
        <f t="shared" si="1"/>
        <v>9.2100000000000009</v>
      </c>
      <c r="U70" s="176">
        <f t="shared" si="1"/>
        <v>0</v>
      </c>
      <c r="V70" s="176">
        <f t="shared" si="1"/>
        <v>0.88000000000000012</v>
      </c>
      <c r="W70" s="176">
        <f t="shared" si="1"/>
        <v>0.65</v>
      </c>
      <c r="X70" s="176">
        <f t="shared" si="1"/>
        <v>125.24000000000001</v>
      </c>
      <c r="Z70" s="5"/>
      <c r="AA70" s="1"/>
      <c r="AB70" s="1"/>
      <c r="AC70" s="1"/>
      <c r="AD70" s="1"/>
    </row>
    <row r="71" spans="1:34" x14ac:dyDescent="0.25">
      <c r="F71" s="75"/>
      <c r="G71" s="26"/>
      <c r="H71" s="26"/>
      <c r="I71" s="27"/>
      <c r="J71" s="27"/>
      <c r="K71" s="27"/>
      <c r="L71" s="27"/>
      <c r="M71" s="27"/>
      <c r="N71" s="28">
        <f>N70/N113</f>
        <v>0.29457435992235881</v>
      </c>
      <c r="P71" s="173"/>
      <c r="Q71" s="173"/>
      <c r="R71" s="173"/>
      <c r="S71" s="173"/>
      <c r="T71" s="173"/>
      <c r="U71" s="173"/>
      <c r="V71" s="173"/>
      <c r="W71" s="173"/>
      <c r="X71" s="173"/>
      <c r="Z71" s="5"/>
      <c r="AA71" s="1"/>
      <c r="AB71" s="1"/>
      <c r="AC71" s="1"/>
      <c r="AD71" s="1"/>
    </row>
    <row r="72" spans="1:34" x14ac:dyDescent="0.25">
      <c r="F72" s="333" t="s">
        <v>59</v>
      </c>
      <c r="G72" s="333"/>
      <c r="H72" s="333"/>
      <c r="I72" s="333"/>
      <c r="J72" s="333"/>
      <c r="K72" s="333"/>
      <c r="L72" s="333"/>
      <c r="M72" s="333"/>
      <c r="N72" s="333"/>
      <c r="P72" s="173"/>
      <c r="Q72" s="173"/>
      <c r="R72" s="173"/>
      <c r="S72" s="173"/>
      <c r="T72" s="173"/>
      <c r="U72" s="173"/>
      <c r="V72" s="173"/>
      <c r="W72" s="173"/>
      <c r="X72" s="173"/>
      <c r="Z72" s="5"/>
      <c r="AA72" s="1"/>
      <c r="AB72" s="1"/>
      <c r="AC72" s="1"/>
      <c r="AD72" s="1"/>
    </row>
    <row r="73" spans="1:34" x14ac:dyDescent="0.25">
      <c r="F73" s="29">
        <v>389</v>
      </c>
      <c r="G73" s="374" t="s">
        <v>60</v>
      </c>
      <c r="H73" s="374"/>
      <c r="I73" s="337">
        <v>200</v>
      </c>
      <c r="J73" s="337"/>
      <c r="K73" s="3">
        <v>0.8</v>
      </c>
      <c r="L73" s="3">
        <v>0.6</v>
      </c>
      <c r="M73" s="3">
        <v>22</v>
      </c>
      <c r="N73" s="3">
        <v>92</v>
      </c>
      <c r="P73" s="173">
        <v>120</v>
      </c>
      <c r="Q73" s="173">
        <v>14</v>
      </c>
      <c r="R73" s="173">
        <v>8</v>
      </c>
      <c r="S73" s="173">
        <v>14</v>
      </c>
      <c r="T73" s="173">
        <v>1.4</v>
      </c>
      <c r="U73" s="173"/>
      <c r="V73" s="173">
        <v>0.02</v>
      </c>
      <c r="W73" s="173">
        <v>0.02</v>
      </c>
      <c r="X73" s="173">
        <v>4</v>
      </c>
      <c r="Z73" s="5"/>
      <c r="AA73" s="5"/>
      <c r="AB73" s="1"/>
      <c r="AC73" s="1"/>
      <c r="AD73" s="1"/>
      <c r="AE73" s="1"/>
    </row>
    <row r="74" spans="1:34" x14ac:dyDescent="0.25">
      <c r="F74" s="49"/>
      <c r="G74" s="388" t="s">
        <v>61</v>
      </c>
      <c r="H74" s="388"/>
      <c r="I74" s="3">
        <v>50</v>
      </c>
      <c r="J74" s="3">
        <v>50</v>
      </c>
      <c r="K74" s="3">
        <v>3.75</v>
      </c>
      <c r="L74" s="3">
        <v>5.9</v>
      </c>
      <c r="M74" s="3">
        <v>37.450000000000003</v>
      </c>
      <c r="N74" s="3">
        <v>208.5</v>
      </c>
      <c r="P74" s="171">
        <v>160</v>
      </c>
      <c r="Q74" s="171">
        <v>50</v>
      </c>
      <c r="R74" s="171">
        <v>41</v>
      </c>
      <c r="S74" s="171">
        <v>116</v>
      </c>
      <c r="T74" s="171">
        <v>0.8</v>
      </c>
      <c r="U74" s="171"/>
      <c r="V74" s="171">
        <v>0.1</v>
      </c>
      <c r="W74" s="171">
        <v>0.05</v>
      </c>
      <c r="X74" s="173"/>
      <c r="Z74" s="5"/>
      <c r="AA74" s="5"/>
      <c r="AB74" s="1"/>
      <c r="AC74" s="1"/>
      <c r="AD74" s="1"/>
      <c r="AE74" s="1"/>
    </row>
    <row r="75" spans="1:34" x14ac:dyDescent="0.25">
      <c r="F75" s="49"/>
      <c r="G75" s="340" t="s">
        <v>42</v>
      </c>
      <c r="H75" s="340"/>
      <c r="I75" s="341">
        <f>I73+I74</f>
        <v>250</v>
      </c>
      <c r="J75" s="342"/>
      <c r="K75" s="3">
        <f>SUM(K73:K74)</f>
        <v>4.55</v>
      </c>
      <c r="L75" s="3">
        <f>SUM(L73:L74)</f>
        <v>6.5</v>
      </c>
      <c r="M75" s="3">
        <f>SUM(M73:M74)</f>
        <v>59.45</v>
      </c>
      <c r="N75" s="3">
        <f>SUM(N73:N74)</f>
        <v>300.5</v>
      </c>
      <c r="P75" s="176">
        <f>SUM(P73:P74)</f>
        <v>280</v>
      </c>
      <c r="Q75" s="176">
        <f t="shared" ref="Q75:X75" si="2">SUM(Q73:Q74)</f>
        <v>64</v>
      </c>
      <c r="R75" s="176">
        <f t="shared" si="2"/>
        <v>49</v>
      </c>
      <c r="S75" s="176">
        <f t="shared" si="2"/>
        <v>130</v>
      </c>
      <c r="T75" s="176">
        <f t="shared" si="2"/>
        <v>2.2000000000000002</v>
      </c>
      <c r="U75" s="176">
        <f t="shared" si="2"/>
        <v>0</v>
      </c>
      <c r="V75" s="176">
        <f t="shared" si="2"/>
        <v>0.12000000000000001</v>
      </c>
      <c r="W75" s="176">
        <f t="shared" si="2"/>
        <v>7.0000000000000007E-2</v>
      </c>
      <c r="X75" s="176">
        <f t="shared" si="2"/>
        <v>4</v>
      </c>
    </row>
    <row r="76" spans="1:34" x14ac:dyDescent="0.25">
      <c r="F76" s="75"/>
      <c r="G76" s="26"/>
      <c r="H76" s="26"/>
      <c r="I76" s="27"/>
      <c r="J76" s="27"/>
      <c r="K76" s="27"/>
      <c r="L76" s="27"/>
      <c r="M76" s="27"/>
      <c r="N76" s="28">
        <f>N75/N113</f>
        <v>9.2584034260714182E-2</v>
      </c>
      <c r="P76" s="173"/>
      <c r="Q76" s="173"/>
      <c r="R76" s="173"/>
      <c r="S76" s="173"/>
      <c r="T76" s="173"/>
      <c r="U76" s="173"/>
      <c r="V76" s="173"/>
      <c r="W76" s="173"/>
      <c r="X76" s="173"/>
    </row>
    <row r="77" spans="1:34" x14ac:dyDescent="0.25">
      <c r="F77" s="333" t="s">
        <v>74</v>
      </c>
      <c r="G77" s="333"/>
      <c r="H77" s="333"/>
      <c r="I77" s="333"/>
      <c r="J77" s="333"/>
      <c r="K77" s="333"/>
      <c r="L77" s="333"/>
      <c r="M77" s="333"/>
      <c r="N77" s="333"/>
      <c r="P77" s="173"/>
      <c r="Q77" s="173"/>
      <c r="R77" s="173"/>
      <c r="S77" s="173"/>
      <c r="T77" s="173"/>
      <c r="U77" s="173"/>
      <c r="V77" s="173"/>
      <c r="W77" s="173"/>
      <c r="X77" s="173"/>
    </row>
    <row r="78" spans="1:34" ht="18.75" customHeight="1" x14ac:dyDescent="0.25">
      <c r="A78" s="73"/>
      <c r="B78" s="73"/>
      <c r="C78" s="73"/>
      <c r="D78" s="73"/>
      <c r="E78" s="73"/>
      <c r="F78" s="29">
        <v>148</v>
      </c>
      <c r="G78" s="334" t="s">
        <v>361</v>
      </c>
      <c r="H78" s="334"/>
      <c r="I78" s="333">
        <v>200</v>
      </c>
      <c r="J78" s="333"/>
      <c r="K78" s="9">
        <v>26.15</v>
      </c>
      <c r="L78" s="9">
        <v>19.68</v>
      </c>
      <c r="M78" s="9">
        <v>10.26</v>
      </c>
      <c r="N78" s="9">
        <v>353.12</v>
      </c>
      <c r="P78" s="173">
        <v>318</v>
      </c>
      <c r="Q78" s="173">
        <v>87</v>
      </c>
      <c r="R78" s="173">
        <v>45</v>
      </c>
      <c r="S78" s="173">
        <v>227</v>
      </c>
      <c r="T78" s="173">
        <v>1.2</v>
      </c>
      <c r="U78" s="173">
        <v>57</v>
      </c>
      <c r="V78" s="173">
        <v>0.1</v>
      </c>
      <c r="W78" s="173">
        <v>0.16</v>
      </c>
      <c r="X78" s="173">
        <v>3.7</v>
      </c>
      <c r="AB78" s="5"/>
      <c r="AC78" s="32"/>
      <c r="AD78" s="11"/>
      <c r="AE78" s="11"/>
      <c r="AF78" s="11"/>
      <c r="AG78" s="11"/>
      <c r="AH78" s="11"/>
    </row>
    <row r="79" spans="1:34" hidden="1" x14ac:dyDescent="0.25">
      <c r="A79" s="73"/>
      <c r="B79" s="73"/>
      <c r="C79" s="73"/>
      <c r="D79" s="73"/>
      <c r="E79" s="73"/>
      <c r="F79" s="29"/>
      <c r="G79" s="382" t="s">
        <v>315</v>
      </c>
      <c r="H79" s="382"/>
      <c r="I79" s="10">
        <v>113</v>
      </c>
      <c r="J79" s="10">
        <v>83</v>
      </c>
      <c r="K79" s="4"/>
      <c r="L79" s="4"/>
      <c r="M79" s="4"/>
      <c r="N79" s="4"/>
      <c r="P79" s="173"/>
      <c r="Q79" s="173"/>
      <c r="R79" s="173"/>
      <c r="S79" s="173"/>
      <c r="T79" s="173"/>
      <c r="U79" s="173"/>
      <c r="V79" s="173"/>
      <c r="W79" s="173"/>
      <c r="X79" s="173"/>
      <c r="AB79" s="5"/>
      <c r="AC79" s="32"/>
      <c r="AD79" s="11"/>
      <c r="AE79" s="11"/>
      <c r="AF79" s="11"/>
      <c r="AG79" s="11"/>
      <c r="AH79" s="11"/>
    </row>
    <row r="80" spans="1:34" hidden="1" x14ac:dyDescent="0.25">
      <c r="A80" s="73"/>
      <c r="B80" s="73"/>
      <c r="C80" s="73"/>
      <c r="D80" s="73"/>
      <c r="E80" s="73"/>
      <c r="F80" s="29"/>
      <c r="G80" s="382" t="s">
        <v>64</v>
      </c>
      <c r="H80" s="382"/>
      <c r="I80" s="10">
        <v>3</v>
      </c>
      <c r="J80" s="10">
        <v>3</v>
      </c>
      <c r="K80" s="4"/>
      <c r="L80" s="4"/>
      <c r="M80" s="4"/>
      <c r="N80" s="4"/>
      <c r="P80" s="173"/>
      <c r="Q80" s="173"/>
      <c r="R80" s="173"/>
      <c r="S80" s="173"/>
      <c r="T80" s="173"/>
      <c r="U80" s="173"/>
      <c r="V80" s="173"/>
      <c r="W80" s="173"/>
      <c r="X80" s="173"/>
      <c r="AB80" s="5"/>
      <c r="AC80" s="32"/>
      <c r="AD80" s="11"/>
      <c r="AE80" s="11"/>
      <c r="AF80" s="11"/>
      <c r="AG80" s="11"/>
      <c r="AH80" s="11"/>
    </row>
    <row r="81" spans="1:34" hidden="1" x14ac:dyDescent="0.25">
      <c r="A81" s="73"/>
      <c r="B81" s="73"/>
      <c r="C81" s="73"/>
      <c r="D81" s="73"/>
      <c r="E81" s="73"/>
      <c r="F81" s="29"/>
      <c r="G81" s="382" t="s">
        <v>53</v>
      </c>
      <c r="H81" s="382"/>
      <c r="I81" s="10">
        <v>15</v>
      </c>
      <c r="J81" s="10">
        <v>12</v>
      </c>
      <c r="K81" s="4"/>
      <c r="L81" s="4"/>
      <c r="M81" s="4"/>
      <c r="N81" s="4"/>
      <c r="P81" s="173"/>
      <c r="Q81" s="173"/>
      <c r="R81" s="173"/>
      <c r="S81" s="173"/>
      <c r="T81" s="173"/>
      <c r="U81" s="173"/>
      <c r="V81" s="173"/>
      <c r="W81" s="173"/>
      <c r="X81" s="173"/>
      <c r="AB81" s="5"/>
      <c r="AC81" s="32"/>
      <c r="AD81" s="11"/>
      <c r="AE81" s="1"/>
      <c r="AF81" s="1"/>
      <c r="AG81" s="1"/>
      <c r="AH81" s="1"/>
    </row>
    <row r="82" spans="1:34" hidden="1" x14ac:dyDescent="0.25">
      <c r="A82" s="73"/>
      <c r="B82" s="73"/>
      <c r="C82" s="73"/>
      <c r="D82" s="73"/>
      <c r="E82" s="73"/>
      <c r="F82" s="29"/>
      <c r="G82" s="382" t="s">
        <v>49</v>
      </c>
      <c r="H82" s="382"/>
      <c r="I82" s="10">
        <v>15</v>
      </c>
      <c r="J82" s="10">
        <v>12</v>
      </c>
      <c r="K82" s="4"/>
      <c r="L82" s="4"/>
      <c r="M82" s="4"/>
      <c r="N82" s="4"/>
      <c r="P82" s="173"/>
      <c r="Q82" s="173"/>
      <c r="R82" s="173"/>
      <c r="S82" s="173"/>
      <c r="T82" s="173"/>
      <c r="U82" s="173"/>
      <c r="V82" s="173"/>
      <c r="W82" s="173"/>
      <c r="X82" s="173"/>
      <c r="AB82" s="5"/>
      <c r="AC82" s="32"/>
      <c r="AD82" s="11"/>
      <c r="AE82" s="1"/>
      <c r="AF82" s="1"/>
      <c r="AG82" s="1"/>
      <c r="AH82" s="1"/>
    </row>
    <row r="83" spans="1:34" hidden="1" x14ac:dyDescent="0.25">
      <c r="A83" s="73"/>
      <c r="B83" s="73"/>
      <c r="C83" s="73"/>
      <c r="D83" s="73"/>
      <c r="E83" s="73"/>
      <c r="F83" s="29"/>
      <c r="G83" s="382" t="s">
        <v>10</v>
      </c>
      <c r="H83" s="382"/>
      <c r="I83" s="10">
        <v>5</v>
      </c>
      <c r="J83" s="10">
        <v>5</v>
      </c>
      <c r="K83" s="4"/>
      <c r="L83" s="4"/>
      <c r="M83" s="4"/>
      <c r="N83" s="4"/>
      <c r="P83" s="173"/>
      <c r="Q83" s="173"/>
      <c r="R83" s="173"/>
      <c r="S83" s="173"/>
      <c r="T83" s="173"/>
      <c r="U83" s="173"/>
      <c r="V83" s="173"/>
      <c r="W83" s="173"/>
      <c r="X83" s="173"/>
      <c r="AB83" s="5"/>
      <c r="AC83" s="32"/>
      <c r="AD83" s="11"/>
      <c r="AE83" s="1"/>
      <c r="AF83" s="1"/>
      <c r="AG83" s="1"/>
      <c r="AH83" s="1"/>
    </row>
    <row r="84" spans="1:34" hidden="1" x14ac:dyDescent="0.25">
      <c r="A84" s="73"/>
      <c r="B84" s="73"/>
      <c r="C84" s="73"/>
      <c r="D84" s="73"/>
      <c r="E84" s="73"/>
      <c r="F84" s="29"/>
      <c r="G84" s="382" t="s">
        <v>188</v>
      </c>
      <c r="H84" s="382"/>
      <c r="I84" s="10">
        <v>7</v>
      </c>
      <c r="J84" s="10">
        <v>7</v>
      </c>
      <c r="K84" s="4"/>
      <c r="L84" s="4"/>
      <c r="M84" s="4"/>
      <c r="N84" s="4"/>
      <c r="P84" s="173"/>
      <c r="Q84" s="173"/>
      <c r="R84" s="173"/>
      <c r="S84" s="173"/>
      <c r="T84" s="173"/>
      <c r="U84" s="173"/>
      <c r="V84" s="173"/>
      <c r="W84" s="173"/>
      <c r="X84" s="173"/>
      <c r="AB84" s="5"/>
    </row>
    <row r="85" spans="1:34" hidden="1" x14ac:dyDescent="0.25">
      <c r="A85" s="73"/>
      <c r="B85" s="73"/>
      <c r="C85" s="73"/>
      <c r="D85" s="73"/>
      <c r="E85" s="73"/>
      <c r="F85" s="29"/>
      <c r="G85" s="382" t="s">
        <v>318</v>
      </c>
      <c r="H85" s="382"/>
      <c r="I85" s="10"/>
      <c r="J85" s="59">
        <v>50</v>
      </c>
      <c r="K85" s="4"/>
      <c r="L85" s="4"/>
      <c r="M85" s="4"/>
      <c r="N85" s="4"/>
      <c r="P85" s="173"/>
      <c r="Q85" s="173"/>
      <c r="R85" s="173"/>
      <c r="S85" s="173"/>
      <c r="T85" s="173"/>
      <c r="U85" s="173"/>
      <c r="V85" s="173"/>
      <c r="W85" s="173"/>
      <c r="X85" s="173"/>
      <c r="AB85" s="5"/>
    </row>
    <row r="86" spans="1:34" hidden="1" x14ac:dyDescent="0.25">
      <c r="A86" s="73"/>
      <c r="B86" s="73"/>
      <c r="C86" s="73"/>
      <c r="D86" s="73"/>
      <c r="E86" s="73"/>
      <c r="F86" s="29"/>
      <c r="G86" s="382" t="s">
        <v>319</v>
      </c>
      <c r="H86" s="382"/>
      <c r="I86" s="10"/>
      <c r="J86" s="59">
        <v>50</v>
      </c>
      <c r="K86" s="4"/>
      <c r="L86" s="4"/>
      <c r="M86" s="4"/>
      <c r="N86" s="4"/>
      <c r="P86" s="173"/>
      <c r="Q86" s="173"/>
      <c r="R86" s="173"/>
      <c r="S86" s="173"/>
      <c r="T86" s="173"/>
      <c r="U86" s="173"/>
      <c r="V86" s="173"/>
      <c r="W86" s="173"/>
      <c r="X86" s="173"/>
      <c r="AB86" s="5"/>
    </row>
    <row r="87" spans="1:34" hidden="1" x14ac:dyDescent="0.25">
      <c r="A87" s="73"/>
      <c r="B87" s="73"/>
      <c r="C87" s="73"/>
      <c r="D87" s="73"/>
      <c r="E87" s="73"/>
      <c r="F87" s="29"/>
      <c r="G87" s="382" t="s">
        <v>121</v>
      </c>
      <c r="H87" s="382"/>
      <c r="I87" s="10"/>
      <c r="J87" s="59">
        <v>100</v>
      </c>
      <c r="K87" s="4"/>
      <c r="L87" s="4"/>
      <c r="M87" s="4"/>
      <c r="N87" s="4"/>
      <c r="P87" s="173"/>
      <c r="Q87" s="173"/>
      <c r="R87" s="173"/>
      <c r="S87" s="173"/>
      <c r="T87" s="173"/>
      <c r="U87" s="173"/>
      <c r="V87" s="173"/>
      <c r="W87" s="173"/>
      <c r="X87" s="173"/>
      <c r="AB87" s="5"/>
    </row>
    <row r="88" spans="1:34" ht="19.5" customHeight="1" x14ac:dyDescent="0.25">
      <c r="A88" s="73"/>
      <c r="B88" s="73"/>
      <c r="C88" s="73"/>
      <c r="D88" s="73"/>
      <c r="E88" s="73"/>
      <c r="F88" s="29">
        <v>147</v>
      </c>
      <c r="G88" s="334" t="s">
        <v>263</v>
      </c>
      <c r="H88" s="334"/>
      <c r="I88" s="333">
        <v>200</v>
      </c>
      <c r="J88" s="333"/>
      <c r="K88" s="9">
        <v>4.0999999999999996</v>
      </c>
      <c r="L88" s="9">
        <v>8.08</v>
      </c>
      <c r="M88" s="9">
        <v>32.92</v>
      </c>
      <c r="N88" s="9">
        <v>221.84</v>
      </c>
      <c r="P88" s="173">
        <v>1316</v>
      </c>
      <c r="Q88" s="173">
        <v>30</v>
      </c>
      <c r="R88" s="173">
        <v>52</v>
      </c>
      <c r="S88" s="173">
        <v>144</v>
      </c>
      <c r="T88" s="173">
        <v>2</v>
      </c>
      <c r="U88" s="173"/>
      <c r="V88" s="173">
        <v>0.28000000000000003</v>
      </c>
      <c r="W88" s="173">
        <v>0.18</v>
      </c>
      <c r="X88" s="173">
        <v>29</v>
      </c>
    </row>
    <row r="89" spans="1:34" ht="17.25" hidden="1" customHeight="1" x14ac:dyDescent="0.25">
      <c r="A89" s="73"/>
      <c r="B89" s="73"/>
      <c r="C89" s="73"/>
      <c r="D89" s="73"/>
      <c r="E89" s="73"/>
      <c r="F89" s="29"/>
      <c r="G89" s="488" t="s">
        <v>136</v>
      </c>
      <c r="H89" s="378"/>
      <c r="I89" s="8">
        <v>340</v>
      </c>
      <c r="J89" s="30">
        <v>250</v>
      </c>
      <c r="K89" s="3"/>
      <c r="L89" s="3"/>
      <c r="M89" s="3"/>
      <c r="N89" s="3"/>
      <c r="P89" s="173"/>
      <c r="Q89" s="173"/>
      <c r="R89" s="173"/>
      <c r="S89" s="173"/>
      <c r="T89" s="173"/>
      <c r="U89" s="173"/>
      <c r="V89" s="173"/>
      <c r="W89" s="173"/>
      <c r="X89" s="173"/>
    </row>
    <row r="90" spans="1:34" ht="17.25" hidden="1" customHeight="1" x14ac:dyDescent="0.25">
      <c r="A90" s="73"/>
      <c r="B90" s="73"/>
      <c r="C90" s="73"/>
      <c r="D90" s="73"/>
      <c r="E90" s="73"/>
      <c r="F90" s="29"/>
      <c r="G90" s="377"/>
      <c r="H90" s="378"/>
      <c r="I90" s="8"/>
      <c r="J90" s="30"/>
      <c r="K90" s="3"/>
      <c r="L90" s="3"/>
      <c r="M90" s="3"/>
      <c r="N90" s="3"/>
      <c r="P90" s="173"/>
      <c r="Q90" s="173"/>
      <c r="R90" s="173"/>
      <c r="S90" s="173"/>
      <c r="T90" s="173"/>
      <c r="U90" s="173"/>
      <c r="V90" s="173"/>
      <c r="W90" s="173"/>
      <c r="X90" s="173"/>
    </row>
    <row r="91" spans="1:34" ht="15.75" hidden="1" customHeight="1" x14ac:dyDescent="0.25">
      <c r="A91" s="73"/>
      <c r="B91" s="73"/>
      <c r="C91" s="73"/>
      <c r="D91" s="73"/>
      <c r="E91" s="73"/>
      <c r="F91" s="29"/>
      <c r="G91" s="488"/>
      <c r="H91" s="378"/>
      <c r="I91" s="8"/>
      <c r="J91" s="30"/>
      <c r="K91" s="3"/>
      <c r="L91" s="3"/>
      <c r="M91" s="3"/>
      <c r="N91" s="3"/>
      <c r="P91" s="173"/>
      <c r="Q91" s="173"/>
      <c r="R91" s="173"/>
      <c r="S91" s="173"/>
      <c r="T91" s="173"/>
      <c r="U91" s="173"/>
      <c r="V91" s="173"/>
      <c r="W91" s="173"/>
      <c r="X91" s="173"/>
    </row>
    <row r="92" spans="1:34" ht="15.75" hidden="1" customHeight="1" x14ac:dyDescent="0.25">
      <c r="A92" s="73"/>
      <c r="B92" s="73"/>
      <c r="C92" s="73"/>
      <c r="D92" s="73"/>
      <c r="E92" s="73"/>
      <c r="F92" s="29"/>
      <c r="G92" t="s">
        <v>9</v>
      </c>
      <c r="I92" s="8">
        <v>15</v>
      </c>
      <c r="J92" s="30">
        <v>15</v>
      </c>
      <c r="K92" s="3"/>
      <c r="L92" s="3"/>
      <c r="M92" s="3"/>
      <c r="N92" s="3"/>
      <c r="P92" s="173"/>
      <c r="Q92" s="173"/>
      <c r="R92" s="173"/>
      <c r="S92" s="173"/>
      <c r="T92" s="173"/>
      <c r="U92" s="173"/>
      <c r="V92" s="173"/>
      <c r="W92" s="173"/>
      <c r="X92" s="173"/>
    </row>
    <row r="93" spans="1:34" ht="18" hidden="1" customHeight="1" x14ac:dyDescent="0.25">
      <c r="A93" s="73"/>
      <c r="B93" s="73"/>
      <c r="C93" s="73"/>
      <c r="D93" s="73"/>
      <c r="E93" s="73"/>
      <c r="F93" s="29"/>
      <c r="G93" s="381"/>
      <c r="H93" s="382"/>
      <c r="I93" s="10"/>
      <c r="J93" s="59"/>
      <c r="K93" s="3"/>
      <c r="L93" s="3"/>
      <c r="M93" s="3"/>
      <c r="N93" s="3"/>
      <c r="P93" s="173"/>
      <c r="Q93" s="173"/>
      <c r="R93" s="173"/>
      <c r="S93" s="173"/>
      <c r="T93" s="173"/>
      <c r="U93" s="173"/>
      <c r="V93" s="173"/>
      <c r="W93" s="173"/>
      <c r="X93" s="173"/>
      <c r="AB93" s="5"/>
    </row>
    <row r="94" spans="1:34" hidden="1" x14ac:dyDescent="0.25">
      <c r="A94" s="73"/>
      <c r="B94" s="73"/>
      <c r="C94" s="73"/>
      <c r="D94" s="73"/>
      <c r="E94" s="73"/>
      <c r="F94" s="29"/>
      <c r="G94" s="381"/>
      <c r="H94" s="382"/>
      <c r="I94" s="10"/>
      <c r="J94" s="59"/>
      <c r="K94" s="4"/>
      <c r="L94" s="4"/>
      <c r="M94" s="4"/>
      <c r="N94" s="4"/>
      <c r="P94" s="173"/>
      <c r="Q94" s="173"/>
      <c r="R94" s="173"/>
      <c r="S94" s="173"/>
      <c r="T94" s="173"/>
      <c r="U94" s="173"/>
      <c r="V94" s="173"/>
      <c r="W94" s="173"/>
      <c r="X94" s="173"/>
      <c r="AB94" s="5"/>
      <c r="AC94" s="81"/>
      <c r="AD94" s="431"/>
      <c r="AE94" s="431"/>
      <c r="AF94" s="322"/>
      <c r="AG94" s="322"/>
    </row>
    <row r="95" spans="1:34" hidden="1" x14ac:dyDescent="0.25">
      <c r="A95" s="73"/>
      <c r="B95" s="73"/>
      <c r="C95" s="73"/>
      <c r="D95" s="73"/>
      <c r="E95" s="73"/>
      <c r="F95" s="29"/>
      <c r="G95" s="381"/>
      <c r="H95" s="382"/>
      <c r="I95" s="10"/>
      <c r="J95" s="59"/>
      <c r="K95" s="4"/>
      <c r="L95" s="4"/>
      <c r="M95" s="4"/>
      <c r="N95" s="4"/>
      <c r="P95" s="173"/>
      <c r="Q95" s="173"/>
      <c r="R95" s="173"/>
      <c r="S95" s="173"/>
      <c r="T95" s="173"/>
      <c r="U95" s="173"/>
      <c r="V95" s="173"/>
      <c r="W95" s="173"/>
      <c r="X95" s="173"/>
      <c r="AB95" s="5"/>
      <c r="AC95" s="81"/>
      <c r="AD95" s="490"/>
      <c r="AE95" s="491"/>
      <c r="AF95" s="15"/>
      <c r="AG95" s="15"/>
    </row>
    <row r="96" spans="1:34" ht="21" customHeight="1" x14ac:dyDescent="0.25">
      <c r="A96" s="73"/>
      <c r="B96" s="73"/>
      <c r="C96" s="73"/>
      <c r="D96" s="73"/>
      <c r="E96" s="73"/>
      <c r="F96" s="29">
        <v>70</v>
      </c>
      <c r="G96" s="375" t="s">
        <v>96</v>
      </c>
      <c r="H96" s="376"/>
      <c r="I96" s="333">
        <v>100</v>
      </c>
      <c r="J96" s="333"/>
      <c r="K96" s="9">
        <v>0.8</v>
      </c>
      <c r="L96" s="9">
        <v>0.1</v>
      </c>
      <c r="M96" s="9">
        <v>1.7</v>
      </c>
      <c r="N96" s="9">
        <v>10</v>
      </c>
      <c r="P96" s="173">
        <v>70.5</v>
      </c>
      <c r="Q96" s="173">
        <v>11.5</v>
      </c>
      <c r="R96" s="173">
        <v>7</v>
      </c>
      <c r="S96" s="173">
        <v>12</v>
      </c>
      <c r="T96" s="173">
        <v>0.3</v>
      </c>
      <c r="U96" s="173"/>
      <c r="V96" s="173">
        <v>0.01</v>
      </c>
      <c r="W96" s="173">
        <v>0.05</v>
      </c>
      <c r="X96" s="173">
        <v>1.75</v>
      </c>
      <c r="AB96" s="5"/>
      <c r="AC96" s="81"/>
      <c r="AD96" s="490"/>
      <c r="AE96" s="491"/>
      <c r="AF96" s="15"/>
      <c r="AG96" s="15"/>
    </row>
    <row r="97" spans="1:33" hidden="1" x14ac:dyDescent="0.25">
      <c r="A97" s="73"/>
      <c r="B97" s="73"/>
      <c r="C97" s="73"/>
      <c r="D97" s="73"/>
      <c r="E97" s="73"/>
      <c r="F97" s="29"/>
      <c r="G97" s="382" t="s">
        <v>96</v>
      </c>
      <c r="H97" s="382"/>
      <c r="I97" s="10">
        <v>110</v>
      </c>
      <c r="J97" s="10">
        <v>100</v>
      </c>
      <c r="K97" s="4"/>
      <c r="L97" s="4"/>
      <c r="M97" s="4"/>
      <c r="N97" s="4"/>
      <c r="P97" s="173"/>
      <c r="Q97" s="173"/>
      <c r="R97" s="173"/>
      <c r="S97" s="173"/>
      <c r="T97" s="173"/>
      <c r="U97" s="173"/>
      <c r="V97" s="173"/>
      <c r="W97" s="173"/>
      <c r="X97" s="173"/>
      <c r="AB97" s="5"/>
      <c r="AC97" s="81"/>
      <c r="AF97" s="11"/>
      <c r="AG97" s="11"/>
    </row>
    <row r="98" spans="1:33" ht="31.5" customHeight="1" x14ac:dyDescent="0.25">
      <c r="A98" s="73"/>
      <c r="B98" s="73"/>
      <c r="C98" s="73"/>
      <c r="D98" s="73"/>
      <c r="E98" s="73"/>
      <c r="F98" s="29"/>
      <c r="G98" s="334" t="s">
        <v>38</v>
      </c>
      <c r="H98" s="334"/>
      <c r="I98" s="346">
        <v>50</v>
      </c>
      <c r="J98" s="348"/>
      <c r="K98" s="9">
        <v>3.8</v>
      </c>
      <c r="L98" s="9">
        <v>0.8</v>
      </c>
      <c r="M98" s="9">
        <v>23.9</v>
      </c>
      <c r="N98" s="9">
        <v>117</v>
      </c>
      <c r="P98" s="173">
        <v>43</v>
      </c>
      <c r="Q98" s="173">
        <v>6</v>
      </c>
      <c r="R98" s="173">
        <v>10</v>
      </c>
      <c r="S98" s="173">
        <v>57</v>
      </c>
      <c r="T98" s="173">
        <v>1.8</v>
      </c>
      <c r="U98" s="173"/>
      <c r="V98" s="173">
        <v>0.13</v>
      </c>
      <c r="W98" s="173">
        <v>0.14000000000000001</v>
      </c>
      <c r="X98" s="170"/>
      <c r="AB98" s="5"/>
      <c r="AC98" s="81"/>
      <c r="AD98" s="432"/>
      <c r="AE98" s="430"/>
      <c r="AF98" s="11"/>
      <c r="AG98" s="11"/>
    </row>
    <row r="99" spans="1:33" ht="31.5" customHeight="1" x14ac:dyDescent="0.25">
      <c r="A99" s="73"/>
      <c r="B99" s="73"/>
      <c r="C99" s="73"/>
      <c r="D99" s="73"/>
      <c r="E99" s="73"/>
      <c r="F99" s="29"/>
      <c r="G99" s="334" t="s">
        <v>17</v>
      </c>
      <c r="H99" s="334"/>
      <c r="I99" s="333">
        <v>75</v>
      </c>
      <c r="J99" s="333"/>
      <c r="K99" s="9">
        <v>5.4</v>
      </c>
      <c r="L99" s="9">
        <v>0.84</v>
      </c>
      <c r="M99" s="9">
        <v>34.700000000000003</v>
      </c>
      <c r="N99" s="9">
        <v>177.7</v>
      </c>
      <c r="P99" s="173">
        <v>67.34</v>
      </c>
      <c r="Q99" s="173">
        <v>34.700000000000003</v>
      </c>
      <c r="R99" s="173">
        <v>15</v>
      </c>
      <c r="S99" s="173">
        <v>83.7</v>
      </c>
      <c r="T99" s="173">
        <v>2.1</v>
      </c>
      <c r="U99" s="173"/>
      <c r="V99" s="173">
        <v>0.2</v>
      </c>
      <c r="W99" s="173">
        <v>0.22</v>
      </c>
      <c r="X99" s="170"/>
      <c r="AB99" s="5"/>
      <c r="AC99" s="81"/>
      <c r="AD99" s="432"/>
      <c r="AE99" s="430"/>
      <c r="AF99" s="11"/>
      <c r="AG99" s="11"/>
    </row>
    <row r="100" spans="1:33" x14ac:dyDescent="0.25">
      <c r="F100" s="29">
        <v>271</v>
      </c>
      <c r="G100" s="374" t="s">
        <v>112</v>
      </c>
      <c r="H100" s="374"/>
      <c r="I100" s="337">
        <v>200</v>
      </c>
      <c r="J100" s="337"/>
      <c r="K100" s="3"/>
      <c r="L100" s="3"/>
      <c r="M100" s="3">
        <v>14.96</v>
      </c>
      <c r="N100" s="3">
        <v>59.7</v>
      </c>
      <c r="P100" s="173">
        <v>8.6</v>
      </c>
      <c r="Q100" s="173">
        <v>11.1</v>
      </c>
      <c r="R100" s="173">
        <v>1.4</v>
      </c>
      <c r="S100" s="173">
        <v>2.8</v>
      </c>
      <c r="T100" s="173">
        <v>0.28000000000000003</v>
      </c>
      <c r="U100" s="173"/>
      <c r="V100" s="173"/>
      <c r="W100" s="173"/>
      <c r="X100" s="173">
        <v>0.03</v>
      </c>
      <c r="AB100" s="5"/>
      <c r="AC100" s="81"/>
      <c r="AD100" s="432"/>
      <c r="AE100" s="430"/>
      <c r="AF100" s="11"/>
      <c r="AG100" s="11"/>
    </row>
    <row r="101" spans="1:33" hidden="1" x14ac:dyDescent="0.25">
      <c r="F101" s="49"/>
      <c r="G101" s="382" t="s">
        <v>11</v>
      </c>
      <c r="H101" s="382"/>
      <c r="I101" s="8">
        <v>0.2</v>
      </c>
      <c r="J101" s="8">
        <v>0.2</v>
      </c>
      <c r="K101" s="3"/>
      <c r="L101" s="3"/>
      <c r="M101" s="3"/>
      <c r="N101" s="3"/>
      <c r="P101" s="173"/>
      <c r="Q101" s="173"/>
      <c r="R101" s="173"/>
      <c r="S101" s="173"/>
      <c r="T101" s="173"/>
      <c r="U101" s="173"/>
      <c r="V101" s="173"/>
      <c r="W101" s="173"/>
      <c r="X101" s="173"/>
      <c r="AB101" s="5"/>
      <c r="AC101" s="81"/>
      <c r="AD101" s="432"/>
      <c r="AE101" s="430"/>
      <c r="AF101" s="11"/>
      <c r="AG101" s="11"/>
    </row>
    <row r="102" spans="1:33" hidden="1" x14ac:dyDescent="0.25">
      <c r="F102" s="49"/>
      <c r="G102" s="382" t="s">
        <v>41</v>
      </c>
      <c r="H102" s="382"/>
      <c r="I102" s="8">
        <v>204</v>
      </c>
      <c r="J102" s="8">
        <v>204</v>
      </c>
      <c r="K102" s="3"/>
      <c r="L102" s="3"/>
      <c r="M102" s="3"/>
      <c r="N102" s="3"/>
      <c r="P102" s="173"/>
      <c r="Q102" s="173"/>
      <c r="R102" s="173"/>
      <c r="S102" s="173"/>
      <c r="T102" s="173"/>
      <c r="U102" s="173"/>
      <c r="V102" s="173"/>
      <c r="W102" s="173"/>
      <c r="X102" s="173"/>
      <c r="AB102" s="5"/>
      <c r="AC102" s="81"/>
      <c r="AD102" s="430"/>
      <c r="AE102" s="430"/>
      <c r="AF102" s="11"/>
      <c r="AG102" s="11"/>
    </row>
    <row r="103" spans="1:33" hidden="1" x14ac:dyDescent="0.25">
      <c r="F103" s="49"/>
      <c r="G103" s="382" t="s">
        <v>69</v>
      </c>
      <c r="H103" s="382"/>
      <c r="I103" s="8">
        <v>20</v>
      </c>
      <c r="J103" s="8">
        <v>20</v>
      </c>
      <c r="K103" s="3"/>
      <c r="L103" s="3"/>
      <c r="M103" s="3"/>
      <c r="N103" s="3"/>
      <c r="P103" s="173"/>
      <c r="Q103" s="173"/>
      <c r="R103" s="173"/>
      <c r="S103" s="173"/>
      <c r="T103" s="173"/>
      <c r="U103" s="173"/>
      <c r="V103" s="173"/>
      <c r="W103" s="173"/>
      <c r="X103" s="173"/>
      <c r="AB103" s="5"/>
    </row>
    <row r="104" spans="1:33" x14ac:dyDescent="0.25">
      <c r="F104" s="49"/>
      <c r="G104" s="384" t="s">
        <v>42</v>
      </c>
      <c r="H104" s="384"/>
      <c r="I104" s="341">
        <f>I78+I96+I98+I99+I100</f>
        <v>625</v>
      </c>
      <c r="J104" s="342"/>
      <c r="K104" s="3">
        <f>SUM(K78:K103)</f>
        <v>40.25</v>
      </c>
      <c r="L104" s="3">
        <f>SUM(L78:L103)</f>
        <v>29.5</v>
      </c>
      <c r="M104" s="3">
        <f>SUM(M78:M103)</f>
        <v>118.44</v>
      </c>
      <c r="N104" s="3">
        <f>SUM(N78:N103)</f>
        <v>939.36000000000013</v>
      </c>
      <c r="P104" s="176">
        <f>P78+P88+P96+P98+P99+P100</f>
        <v>1823.4399999999998</v>
      </c>
      <c r="Q104" s="176">
        <f t="shared" ref="Q104:X104" si="3">Q78+Q88+Q96+Q98+Q99+Q100</f>
        <v>180.29999999999998</v>
      </c>
      <c r="R104" s="176">
        <f t="shared" si="3"/>
        <v>130.4</v>
      </c>
      <c r="S104" s="176">
        <f t="shared" si="3"/>
        <v>526.5</v>
      </c>
      <c r="T104" s="176">
        <f t="shared" si="3"/>
        <v>7.6800000000000006</v>
      </c>
      <c r="U104" s="176">
        <f t="shared" si="3"/>
        <v>57</v>
      </c>
      <c r="V104" s="176">
        <f t="shared" si="3"/>
        <v>0.72</v>
      </c>
      <c r="W104" s="176">
        <f t="shared" si="3"/>
        <v>0.75</v>
      </c>
      <c r="X104" s="176">
        <f t="shared" si="3"/>
        <v>34.480000000000004</v>
      </c>
    </row>
    <row r="105" spans="1:33" x14ac:dyDescent="0.25">
      <c r="F105" s="75"/>
      <c r="G105" s="26"/>
      <c r="H105" s="26"/>
      <c r="I105" s="27"/>
      <c r="J105" s="27"/>
      <c r="K105" s="27"/>
      <c r="L105" s="27"/>
      <c r="M105" s="27"/>
      <c r="N105" s="28">
        <f>N104/N113</f>
        <v>0.28941676679914968</v>
      </c>
      <c r="P105" s="173"/>
      <c r="Q105" s="173"/>
      <c r="R105" s="173"/>
      <c r="S105" s="173"/>
      <c r="T105" s="173"/>
      <c r="U105" s="173"/>
      <c r="V105" s="173"/>
      <c r="W105" s="173"/>
      <c r="X105" s="173"/>
    </row>
    <row r="106" spans="1:33" x14ac:dyDescent="0.25">
      <c r="F106" s="75"/>
      <c r="G106" s="41" t="s">
        <v>70</v>
      </c>
      <c r="H106" s="42"/>
      <c r="I106" s="3"/>
      <c r="J106" s="3">
        <v>7</v>
      </c>
      <c r="K106" s="27"/>
      <c r="L106" s="27"/>
      <c r="M106" s="27"/>
      <c r="N106" s="28"/>
      <c r="P106" s="173"/>
      <c r="Q106" s="173"/>
      <c r="R106" s="173"/>
      <c r="S106" s="173"/>
      <c r="T106" s="173"/>
      <c r="U106" s="173"/>
      <c r="V106" s="173"/>
      <c r="W106" s="173"/>
      <c r="X106" s="173"/>
    </row>
    <row r="107" spans="1:33" x14ac:dyDescent="0.25">
      <c r="F107" s="333" t="s">
        <v>71</v>
      </c>
      <c r="G107" s="333"/>
      <c r="H107" s="333"/>
      <c r="I107" s="333"/>
      <c r="J107" s="333"/>
      <c r="K107" s="333"/>
      <c r="L107" s="333"/>
      <c r="M107" s="333"/>
      <c r="N107" s="333"/>
      <c r="P107" s="173"/>
      <c r="Q107" s="173"/>
      <c r="R107" s="173"/>
      <c r="S107" s="173"/>
      <c r="T107" s="173"/>
      <c r="U107" s="173"/>
      <c r="V107" s="173"/>
      <c r="W107" s="173"/>
      <c r="X107" s="173"/>
    </row>
    <row r="108" spans="1:33" x14ac:dyDescent="0.25">
      <c r="F108" s="29">
        <v>245</v>
      </c>
      <c r="G108" s="388" t="s">
        <v>72</v>
      </c>
      <c r="H108" s="388"/>
      <c r="I108" s="337">
        <v>200</v>
      </c>
      <c r="J108" s="337"/>
      <c r="K108" s="3">
        <v>5.6</v>
      </c>
      <c r="L108" s="3">
        <v>5</v>
      </c>
      <c r="M108" s="3">
        <v>7.8</v>
      </c>
      <c r="N108" s="3">
        <v>100</v>
      </c>
      <c r="P108" s="130">
        <v>292</v>
      </c>
      <c r="Q108" s="130">
        <v>240</v>
      </c>
      <c r="R108" s="130">
        <v>28</v>
      </c>
      <c r="S108" s="130">
        <v>180</v>
      </c>
      <c r="T108" s="130">
        <v>0.2</v>
      </c>
      <c r="U108" s="130">
        <v>40</v>
      </c>
      <c r="V108" s="130">
        <v>0.08</v>
      </c>
      <c r="W108" s="130">
        <v>0.34</v>
      </c>
      <c r="X108" s="130">
        <v>1.4</v>
      </c>
    </row>
    <row r="109" spans="1:33" hidden="1" x14ac:dyDescent="0.25">
      <c r="F109" s="49"/>
      <c r="G109" s="390" t="s">
        <v>72</v>
      </c>
      <c r="H109" s="390"/>
      <c r="I109" s="8">
        <v>210</v>
      </c>
      <c r="J109" s="8">
        <v>200</v>
      </c>
      <c r="K109" s="3"/>
      <c r="L109" s="3"/>
      <c r="M109" s="3"/>
      <c r="N109" s="3"/>
      <c r="P109" s="173"/>
      <c r="Q109" s="173"/>
      <c r="R109" s="173"/>
      <c r="S109" s="173"/>
      <c r="T109" s="173"/>
      <c r="U109" s="173"/>
      <c r="V109" s="173"/>
      <c r="W109" s="173"/>
      <c r="X109" s="173"/>
    </row>
    <row r="110" spans="1:33" ht="31.5" customHeight="1" x14ac:dyDescent="0.25">
      <c r="F110" s="49"/>
      <c r="G110" s="334" t="s">
        <v>38</v>
      </c>
      <c r="H110" s="334"/>
      <c r="I110" s="346">
        <v>25</v>
      </c>
      <c r="J110" s="348"/>
      <c r="K110" s="9">
        <v>1.9</v>
      </c>
      <c r="L110" s="9">
        <v>0.4</v>
      </c>
      <c r="M110" s="9">
        <v>11.9</v>
      </c>
      <c r="N110" s="9">
        <v>58.7</v>
      </c>
      <c r="P110" s="173">
        <v>21</v>
      </c>
      <c r="Q110" s="173">
        <v>3</v>
      </c>
      <c r="R110" s="173">
        <v>5</v>
      </c>
      <c r="S110" s="173">
        <v>28.5</v>
      </c>
      <c r="T110" s="173">
        <v>0.9</v>
      </c>
      <c r="U110" s="173"/>
      <c r="V110" s="173">
        <v>0.06</v>
      </c>
      <c r="W110" s="173">
        <v>7.0000000000000007E-2</v>
      </c>
      <c r="X110" s="173"/>
    </row>
    <row r="111" spans="1:33" x14ac:dyDescent="0.25">
      <c r="F111" s="49"/>
      <c r="G111" s="384" t="s">
        <v>42</v>
      </c>
      <c r="H111" s="384"/>
      <c r="I111" s="341">
        <f>I108+I110</f>
        <v>225</v>
      </c>
      <c r="J111" s="342"/>
      <c r="K111" s="3">
        <f>SUM(K108:K110)</f>
        <v>7.5</v>
      </c>
      <c r="L111" s="3">
        <f>SUM(L108:L110)</f>
        <v>5.4</v>
      </c>
      <c r="M111" s="3">
        <f>SUM(M108:M110)</f>
        <v>19.7</v>
      </c>
      <c r="N111" s="3">
        <f>SUM(N108:N110)</f>
        <v>158.69999999999999</v>
      </c>
      <c r="P111" s="173">
        <f>SUM(P108:P110)</f>
        <v>313</v>
      </c>
      <c r="Q111" s="173">
        <f t="shared" ref="Q111:X111" si="4">SUM(Q108:Q110)</f>
        <v>243</v>
      </c>
      <c r="R111" s="173">
        <f t="shared" si="4"/>
        <v>33</v>
      </c>
      <c r="S111" s="173">
        <f t="shared" si="4"/>
        <v>208.5</v>
      </c>
      <c r="T111" s="173">
        <f t="shared" si="4"/>
        <v>1.1000000000000001</v>
      </c>
      <c r="U111" s="173">
        <f t="shared" si="4"/>
        <v>40</v>
      </c>
      <c r="V111" s="173">
        <f t="shared" si="4"/>
        <v>0.14000000000000001</v>
      </c>
      <c r="W111" s="173">
        <f t="shared" si="4"/>
        <v>0.41000000000000003</v>
      </c>
      <c r="X111" s="173">
        <f t="shared" si="4"/>
        <v>1.4</v>
      </c>
      <c r="AA111" s="5"/>
      <c r="AB111" s="34"/>
      <c r="AC111" s="34"/>
      <c r="AD111" s="34"/>
      <c r="AE111" s="34"/>
    </row>
    <row r="112" spans="1:33" x14ac:dyDescent="0.25">
      <c r="F112" s="49"/>
      <c r="G112" s="385"/>
      <c r="H112" s="385"/>
      <c r="I112" s="3"/>
      <c r="J112" s="3"/>
      <c r="K112" s="3"/>
      <c r="L112" s="3"/>
      <c r="M112" s="3"/>
      <c r="N112" s="44">
        <f>N111/N113</f>
        <v>4.8895461687771515E-2</v>
      </c>
      <c r="P112" s="173"/>
      <c r="Q112" s="173"/>
      <c r="R112" s="173"/>
      <c r="S112" s="173"/>
      <c r="T112" s="173"/>
      <c r="U112" s="173"/>
      <c r="V112" s="173"/>
      <c r="W112" s="173"/>
      <c r="X112" s="173"/>
    </row>
    <row r="113" spans="6:24" ht="18.75" x14ac:dyDescent="0.3">
      <c r="F113" s="49"/>
      <c r="G113" s="386" t="s">
        <v>73</v>
      </c>
      <c r="H113" s="386"/>
      <c r="I113" s="341">
        <f>I31+I37+I70+I75+I104+I111</f>
        <v>3010</v>
      </c>
      <c r="J113" s="342"/>
      <c r="K113" s="46">
        <f>K31+K37+K70+K75+K104+K111</f>
        <v>102.65</v>
      </c>
      <c r="L113" s="46">
        <f>L31+L37+L70+L75+L104+L111</f>
        <v>95.92</v>
      </c>
      <c r="M113" s="46">
        <f>M31+M37+M70+M75+M104+M111</f>
        <v>481.24</v>
      </c>
      <c r="N113" s="238">
        <f>N31+N37+N70+N75+N104+N111</f>
        <v>3245.7</v>
      </c>
      <c r="P113" s="176">
        <f>P31+P37+P70+P75+P104+P111</f>
        <v>4032.71</v>
      </c>
      <c r="Q113" s="176">
        <f t="shared" ref="Q113:X113" si="5">Q31+Q37+Q70+Q75+Q104+Q111</f>
        <v>1150.58</v>
      </c>
      <c r="R113" s="176">
        <f t="shared" si="5"/>
        <v>424.28999999999996</v>
      </c>
      <c r="S113" s="176">
        <f t="shared" si="5"/>
        <v>1715.8799999999999</v>
      </c>
      <c r="T113" s="176">
        <f t="shared" si="5"/>
        <v>25.64</v>
      </c>
      <c r="U113" s="176">
        <f t="shared" si="5"/>
        <v>346.4</v>
      </c>
      <c r="V113" s="176">
        <f t="shared" si="5"/>
        <v>2.3060000000000005</v>
      </c>
      <c r="W113" s="176">
        <f t="shared" si="5"/>
        <v>2.39</v>
      </c>
      <c r="X113" s="176">
        <f t="shared" si="5"/>
        <v>212.23000000000005</v>
      </c>
    </row>
    <row r="114" spans="6:24" ht="18.75" hidden="1" x14ac:dyDescent="0.3">
      <c r="G114" s="139" t="s">
        <v>303</v>
      </c>
      <c r="H114" s="139"/>
      <c r="I114" s="15"/>
      <c r="J114" s="11"/>
    </row>
    <row r="115" spans="6:24" ht="18.75" hidden="1" x14ac:dyDescent="0.3">
      <c r="G115" s="139" t="s">
        <v>304</v>
      </c>
      <c r="H115" s="139"/>
      <c r="I115" s="15"/>
      <c r="J115" s="11"/>
      <c r="K115" s="64">
        <f>K113*4</f>
        <v>410.6</v>
      </c>
      <c r="L115" s="64">
        <f>L113*9</f>
        <v>863.28</v>
      </c>
      <c r="M115" s="64">
        <f>M113*4</f>
        <v>1924.96</v>
      </c>
    </row>
    <row r="116" spans="6:24" ht="18.75" hidden="1" x14ac:dyDescent="0.3">
      <c r="G116" s="139" t="s">
        <v>305</v>
      </c>
      <c r="H116" s="139"/>
      <c r="I116" s="15"/>
      <c r="J116" s="11"/>
      <c r="K116" s="149">
        <f>K115/N113</f>
        <v>0.12650583849400748</v>
      </c>
      <c r="L116" s="149">
        <f>L115/N113</f>
        <v>0.26597652278399114</v>
      </c>
      <c r="M116" s="149">
        <f>M115/N113</f>
        <v>0.59308007517638728</v>
      </c>
    </row>
    <row r="117" spans="6:24" ht="18.75" hidden="1" x14ac:dyDescent="0.3">
      <c r="G117" s="139" t="s">
        <v>306</v>
      </c>
      <c r="H117" s="139"/>
      <c r="I117" s="15"/>
      <c r="J117" s="11"/>
    </row>
  </sheetData>
  <sheetProtection selectLockedCells="1" selectUnlockedCells="1"/>
  <mergeCells count="147">
    <mergeCell ref="AD94:AE94"/>
    <mergeCell ref="G101:H101"/>
    <mergeCell ref="I111:J111"/>
    <mergeCell ref="I113:J113"/>
    <mergeCell ref="AD99:AE99"/>
    <mergeCell ref="AD100:AE100"/>
    <mergeCell ref="AD101:AE101"/>
    <mergeCell ref="AD102:AE102"/>
    <mergeCell ref="G102:H102"/>
    <mergeCell ref="G95:H95"/>
    <mergeCell ref="AF94:AG94"/>
    <mergeCell ref="AD95:AE95"/>
    <mergeCell ref="AD96:AE96"/>
    <mergeCell ref="AD98:AE98"/>
    <mergeCell ref="F4:N4"/>
    <mergeCell ref="F5:N5"/>
    <mergeCell ref="F13:F15"/>
    <mergeCell ref="G13:H15"/>
    <mergeCell ref="I13:J13"/>
    <mergeCell ref="K13:M14"/>
    <mergeCell ref="N13:N15"/>
    <mergeCell ref="I14:I15"/>
    <mergeCell ref="J14:J15"/>
    <mergeCell ref="F16:N16"/>
    <mergeCell ref="G17:H17"/>
    <mergeCell ref="I17:J17"/>
    <mergeCell ref="G18:H18"/>
    <mergeCell ref="G19:H19"/>
    <mergeCell ref="G20:H20"/>
    <mergeCell ref="G21:H21"/>
    <mergeCell ref="G22:H22"/>
    <mergeCell ref="G23:H23"/>
    <mergeCell ref="I23:J23"/>
    <mergeCell ref="G24:H24"/>
    <mergeCell ref="G25:H25"/>
    <mergeCell ref="I25:J25"/>
    <mergeCell ref="G26:H26"/>
    <mergeCell ref="I26:J26"/>
    <mergeCell ref="G27:H27"/>
    <mergeCell ref="G28:H28"/>
    <mergeCell ref="G29:H29"/>
    <mergeCell ref="G30:H30"/>
    <mergeCell ref="G31:H31"/>
    <mergeCell ref="F33:N33"/>
    <mergeCell ref="I31:J31"/>
    <mergeCell ref="G34:H34"/>
    <mergeCell ref="I34:J34"/>
    <mergeCell ref="G36:H36"/>
    <mergeCell ref="G37:H37"/>
    <mergeCell ref="F39:N39"/>
    <mergeCell ref="G40:H40"/>
    <mergeCell ref="I40:J40"/>
    <mergeCell ref="G35:H35"/>
    <mergeCell ref="I35:J35"/>
    <mergeCell ref="I36:J36"/>
    <mergeCell ref="G41:H41"/>
    <mergeCell ref="AC45:AD45"/>
    <mergeCell ref="AE45:AF45"/>
    <mergeCell ref="G46:H46"/>
    <mergeCell ref="AC46:AD46"/>
    <mergeCell ref="G42:H42"/>
    <mergeCell ref="G43:H43"/>
    <mergeCell ref="G44:H44"/>
    <mergeCell ref="G45:H45"/>
    <mergeCell ref="I45:J45"/>
    <mergeCell ref="AC51:AD51"/>
    <mergeCell ref="G52:H52"/>
    <mergeCell ref="G47:H47"/>
    <mergeCell ref="AC47:AD47"/>
    <mergeCell ref="G48:H48"/>
    <mergeCell ref="AC48:AD48"/>
    <mergeCell ref="G49:H49"/>
    <mergeCell ref="AC49:AD49"/>
    <mergeCell ref="G53:H53"/>
    <mergeCell ref="G54:H54"/>
    <mergeCell ref="I54:J54"/>
    <mergeCell ref="G55:H55"/>
    <mergeCell ref="G56:H56"/>
    <mergeCell ref="G50:H50"/>
    <mergeCell ref="G51:H51"/>
    <mergeCell ref="G57:H57"/>
    <mergeCell ref="G58:H58"/>
    <mergeCell ref="G59:H59"/>
    <mergeCell ref="G60:H60"/>
    <mergeCell ref="G61:H61"/>
    <mergeCell ref="G63:H63"/>
    <mergeCell ref="G80:H80"/>
    <mergeCell ref="I75:J75"/>
    <mergeCell ref="I63:J63"/>
    <mergeCell ref="G64:H64"/>
    <mergeCell ref="I64:J64"/>
    <mergeCell ref="G65:H65"/>
    <mergeCell ref="G66:H66"/>
    <mergeCell ref="G67:H67"/>
    <mergeCell ref="G68:H68"/>
    <mergeCell ref="G69:H69"/>
    <mergeCell ref="I78:J78"/>
    <mergeCell ref="F72:N72"/>
    <mergeCell ref="G73:H73"/>
    <mergeCell ref="I73:J73"/>
    <mergeCell ref="I70:J70"/>
    <mergeCell ref="G79:H79"/>
    <mergeCell ref="G70:H70"/>
    <mergeCell ref="G94:H94"/>
    <mergeCell ref="G89:H89"/>
    <mergeCell ref="G90:H90"/>
    <mergeCell ref="G91:H91"/>
    <mergeCell ref="G93:H93"/>
    <mergeCell ref="G81:H81"/>
    <mergeCell ref="G82:H82"/>
    <mergeCell ref="G83:H83"/>
    <mergeCell ref="G112:H112"/>
    <mergeCell ref="G111:H111"/>
    <mergeCell ref="G99:H99"/>
    <mergeCell ref="I99:J99"/>
    <mergeCell ref="G100:H100"/>
    <mergeCell ref="G84:H84"/>
    <mergeCell ref="G85:H85"/>
    <mergeCell ref="G87:H87"/>
    <mergeCell ref="G88:H88"/>
    <mergeCell ref="I88:J88"/>
    <mergeCell ref="G113:H113"/>
    <mergeCell ref="G103:H103"/>
    <mergeCell ref="G104:H104"/>
    <mergeCell ref="F107:N107"/>
    <mergeCell ref="G108:H108"/>
    <mergeCell ref="G96:H96"/>
    <mergeCell ref="I96:J96"/>
    <mergeCell ref="G97:H97"/>
    <mergeCell ref="G98:H98"/>
    <mergeCell ref="I98:J98"/>
    <mergeCell ref="G110:H110"/>
    <mergeCell ref="I108:J108"/>
    <mergeCell ref="G109:H109"/>
    <mergeCell ref="I110:J110"/>
    <mergeCell ref="I104:J104"/>
    <mergeCell ref="I100:J100"/>
    <mergeCell ref="P13:X14"/>
    <mergeCell ref="G86:H86"/>
    <mergeCell ref="I37:J37"/>
    <mergeCell ref="F1:N3"/>
    <mergeCell ref="G62:H62"/>
    <mergeCell ref="I62:J62"/>
    <mergeCell ref="G74:H74"/>
    <mergeCell ref="G75:H75"/>
    <mergeCell ref="F77:N77"/>
    <mergeCell ref="G78:H78"/>
  </mergeCells>
  <pageMargins left="0.7" right="0.7" top="0.75" bottom="0.75" header="0.51180555555555551" footer="0.51180555555555551"/>
  <pageSetup paperSize="9" scale="98" firstPageNumber="0" orientation="landscape" verticalDpi="300" r:id="rId1"/>
  <headerFooter alignWithMargins="0"/>
  <colBreaks count="1" manualBreakCount="1">
    <brk id="2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view="pageBreakPreview" topLeftCell="F31" zoomScaleNormal="170" zoomScaleSheetLayoutView="100" workbookViewId="0">
      <selection activeCell="X69" sqref="X69"/>
    </sheetView>
  </sheetViews>
  <sheetFormatPr defaultRowHeight="15" x14ac:dyDescent="0.25"/>
  <cols>
    <col min="1" max="5" width="0" hidden="1" customWidth="1"/>
    <col min="6" max="6" width="5" style="74" customWidth="1"/>
    <col min="8" max="8" width="17" customWidth="1"/>
    <col min="9" max="9" width="9.42578125" customWidth="1"/>
    <col min="10" max="10" width="8.42578125" customWidth="1"/>
    <col min="11" max="12" width="7.42578125" customWidth="1"/>
    <col min="13" max="13" width="9.28515625" customWidth="1"/>
    <col min="14" max="14" width="10" customWidth="1"/>
    <col min="15" max="15" width="6.5703125" customWidth="1"/>
    <col min="16" max="16" width="6.28515625" customWidth="1"/>
    <col min="17" max="17" width="6.140625" customWidth="1"/>
    <col min="18" max="18" width="5.85546875" style="5" customWidth="1"/>
    <col min="19" max="19" width="6.5703125" style="5" customWidth="1"/>
    <col min="20" max="20" width="5.28515625" style="5" customWidth="1"/>
    <col min="21" max="21" width="6" style="5" customWidth="1"/>
    <col min="22" max="23" width="6.28515625" style="5" customWidth="1"/>
    <col min="24" max="27" width="9.140625" style="5"/>
  </cols>
  <sheetData>
    <row r="1" spans="1:23" ht="15" customHeight="1" x14ac:dyDescent="0.25">
      <c r="A1" s="52" t="s">
        <v>0</v>
      </c>
      <c r="B1" s="52"/>
      <c r="C1" s="52"/>
      <c r="D1" s="52"/>
      <c r="E1" s="52"/>
      <c r="F1" s="320" t="s">
        <v>260</v>
      </c>
      <c r="G1" s="320"/>
      <c r="H1" s="320"/>
      <c r="I1" s="320"/>
      <c r="J1" s="320"/>
      <c r="K1" s="320"/>
      <c r="L1" s="320"/>
      <c r="M1" s="320"/>
      <c r="N1" s="320"/>
    </row>
    <row r="2" spans="1:23" x14ac:dyDescent="0.25">
      <c r="A2" s="52" t="s">
        <v>1</v>
      </c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</row>
    <row r="3" spans="1:23" ht="20.25" customHeight="1" x14ac:dyDescent="0.25">
      <c r="A3" s="52" t="s">
        <v>2</v>
      </c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</row>
    <row r="4" spans="1:23" ht="22.5" customHeight="1" x14ac:dyDescent="0.25">
      <c r="F4" s="321" t="s">
        <v>297</v>
      </c>
      <c r="G4" s="321"/>
      <c r="H4" s="321"/>
      <c r="I4" s="321"/>
      <c r="J4" s="321"/>
      <c r="K4" s="321"/>
      <c r="L4" s="321"/>
      <c r="M4" s="321"/>
      <c r="N4" s="321"/>
    </row>
    <row r="5" spans="1:23" ht="22.5" customHeight="1" x14ac:dyDescent="0.25">
      <c r="F5" s="321" t="s">
        <v>144</v>
      </c>
      <c r="G5" s="321"/>
      <c r="H5" s="321"/>
      <c r="I5" s="321"/>
      <c r="J5" s="321"/>
      <c r="K5" s="321"/>
      <c r="L5" s="321"/>
      <c r="M5" s="321"/>
      <c r="N5" s="321"/>
    </row>
    <row r="6" spans="1:23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3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3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3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3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3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3" ht="3.75" customHeight="1" x14ac:dyDescent="0.25"/>
    <row r="13" spans="1:23" ht="15" customHeight="1" x14ac:dyDescent="0.25">
      <c r="F13" s="353" t="s">
        <v>24</v>
      </c>
      <c r="G13" s="399" t="s">
        <v>25</v>
      </c>
      <c r="H13" s="399"/>
      <c r="I13" s="400" t="s">
        <v>26</v>
      </c>
      <c r="J13" s="400"/>
      <c r="K13" s="398" t="s">
        <v>12</v>
      </c>
      <c r="L13" s="398"/>
      <c r="M13" s="398"/>
      <c r="N13" s="399" t="s">
        <v>13</v>
      </c>
      <c r="O13" s="327" t="s">
        <v>336</v>
      </c>
      <c r="P13" s="328"/>
      <c r="Q13" s="328"/>
      <c r="R13" s="328"/>
      <c r="S13" s="328"/>
      <c r="T13" s="328"/>
      <c r="U13" s="328"/>
      <c r="V13" s="328"/>
      <c r="W13" s="329"/>
    </row>
    <row r="14" spans="1:23" ht="15" customHeight="1" x14ac:dyDescent="0.25">
      <c r="F14" s="353"/>
      <c r="G14" s="399"/>
      <c r="H14" s="399"/>
      <c r="I14" s="399" t="s">
        <v>27</v>
      </c>
      <c r="J14" s="399" t="s">
        <v>28</v>
      </c>
      <c r="K14" s="398"/>
      <c r="L14" s="398"/>
      <c r="M14" s="398"/>
      <c r="N14" s="399"/>
      <c r="O14" s="330"/>
      <c r="P14" s="331"/>
      <c r="Q14" s="331"/>
      <c r="R14" s="331"/>
      <c r="S14" s="331"/>
      <c r="T14" s="331"/>
      <c r="U14" s="331"/>
      <c r="V14" s="331"/>
      <c r="W14" s="332"/>
    </row>
    <row r="15" spans="1:23" x14ac:dyDescent="0.25">
      <c r="F15" s="353"/>
      <c r="G15" s="399"/>
      <c r="H15" s="399"/>
      <c r="I15" s="399"/>
      <c r="J15" s="399"/>
      <c r="K15" s="10" t="s">
        <v>14</v>
      </c>
      <c r="L15" s="10" t="s">
        <v>15</v>
      </c>
      <c r="M15" s="10" t="s">
        <v>16</v>
      </c>
      <c r="N15" s="399"/>
      <c r="O15" s="165" t="s">
        <v>331</v>
      </c>
      <c r="P15" s="130" t="s">
        <v>332</v>
      </c>
      <c r="Q15" s="166" t="s">
        <v>333</v>
      </c>
      <c r="R15" s="130" t="s">
        <v>334</v>
      </c>
      <c r="S15" s="166" t="s">
        <v>335</v>
      </c>
      <c r="T15" s="130" t="s">
        <v>337</v>
      </c>
      <c r="U15" s="130" t="s">
        <v>339</v>
      </c>
      <c r="V15" s="166" t="s">
        <v>340</v>
      </c>
      <c r="W15" s="130" t="s">
        <v>338</v>
      </c>
    </row>
    <row r="16" spans="1:23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333"/>
    </row>
    <row r="17" spans="6:27" ht="26.25" customHeight="1" x14ac:dyDescent="0.25">
      <c r="F17" s="29">
        <v>103</v>
      </c>
      <c r="G17" s="334" t="s">
        <v>145</v>
      </c>
      <c r="H17" s="334"/>
      <c r="I17" s="333">
        <v>250</v>
      </c>
      <c r="J17" s="333"/>
      <c r="K17" s="9">
        <v>6.44</v>
      </c>
      <c r="L17" s="9">
        <v>6.52</v>
      </c>
      <c r="M17" s="9">
        <v>28.64</v>
      </c>
      <c r="N17" s="9">
        <v>233.16</v>
      </c>
      <c r="O17" s="170">
        <v>231</v>
      </c>
      <c r="P17" s="170">
        <v>138.4</v>
      </c>
      <c r="Q17" s="170">
        <v>47.6</v>
      </c>
      <c r="R17" s="170">
        <v>184.37</v>
      </c>
      <c r="S17" s="170">
        <v>1.26</v>
      </c>
      <c r="T17" s="170">
        <v>58</v>
      </c>
      <c r="U17" s="170">
        <v>0.19</v>
      </c>
      <c r="V17" s="170">
        <v>0.17</v>
      </c>
      <c r="W17" s="170">
        <v>1.17</v>
      </c>
    </row>
    <row r="18" spans="6:27" x14ac:dyDescent="0.25">
      <c r="F18" s="29">
        <v>15</v>
      </c>
      <c r="G18" s="374" t="s">
        <v>36</v>
      </c>
      <c r="H18" s="374"/>
      <c r="I18" s="337">
        <v>10</v>
      </c>
      <c r="J18" s="337"/>
      <c r="K18" s="23">
        <v>7.0000000000000007E-2</v>
      </c>
      <c r="L18" s="23">
        <v>8.1999999999999993</v>
      </c>
      <c r="M18" s="23">
        <v>7.0000000000000007E-2</v>
      </c>
      <c r="N18" s="23">
        <v>74</v>
      </c>
      <c r="O18" s="173">
        <v>3</v>
      </c>
      <c r="P18" s="173">
        <v>2.4</v>
      </c>
      <c r="Q18" s="173"/>
      <c r="R18" s="173">
        <v>3</v>
      </c>
      <c r="S18" s="173">
        <v>0.02</v>
      </c>
      <c r="T18" s="173">
        <v>63</v>
      </c>
      <c r="U18" s="173"/>
      <c r="V18" s="173">
        <v>0.01</v>
      </c>
      <c r="W18" s="135"/>
      <c r="X18" s="11"/>
      <c r="Y18" s="11"/>
    </row>
    <row r="19" spans="6:27" x14ac:dyDescent="0.25">
      <c r="F19" s="29">
        <v>14</v>
      </c>
      <c r="G19" s="374" t="s">
        <v>37</v>
      </c>
      <c r="H19" s="374"/>
      <c r="I19" s="107">
        <v>20</v>
      </c>
      <c r="J19" s="126">
        <v>19</v>
      </c>
      <c r="K19" s="9">
        <v>4.9400000000000004</v>
      </c>
      <c r="L19" s="9">
        <v>5.09</v>
      </c>
      <c r="M19" s="9"/>
      <c r="N19" s="9">
        <v>66.88</v>
      </c>
      <c r="O19" s="173">
        <v>17.600000000000001</v>
      </c>
      <c r="P19" s="173">
        <v>176</v>
      </c>
      <c r="Q19" s="173">
        <v>7</v>
      </c>
      <c r="R19" s="173">
        <v>60</v>
      </c>
      <c r="S19" s="173">
        <v>0.2</v>
      </c>
      <c r="T19" s="173">
        <v>104</v>
      </c>
      <c r="U19" s="173">
        <v>6.0000000000000001E-3</v>
      </c>
      <c r="V19" s="173">
        <v>0.06</v>
      </c>
      <c r="W19" s="173">
        <v>0.14000000000000001</v>
      </c>
      <c r="X19" s="34"/>
      <c r="Y19" s="34"/>
    </row>
    <row r="20" spans="6:27" ht="19.5" customHeight="1" x14ac:dyDescent="0.25">
      <c r="F20" s="29"/>
      <c r="G20" s="375" t="s">
        <v>299</v>
      </c>
      <c r="H20" s="376"/>
      <c r="I20" s="346">
        <v>50</v>
      </c>
      <c r="J20" s="348"/>
      <c r="K20" s="9">
        <v>3.8</v>
      </c>
      <c r="L20" s="9">
        <v>1.46</v>
      </c>
      <c r="M20" s="9">
        <v>25.2</v>
      </c>
      <c r="N20" s="9">
        <v>131.5</v>
      </c>
      <c r="O20" s="173">
        <v>26.9</v>
      </c>
      <c r="P20" s="173">
        <v>8.5</v>
      </c>
      <c r="Q20" s="173">
        <v>6.5</v>
      </c>
      <c r="R20" s="173">
        <v>17.5</v>
      </c>
      <c r="S20" s="173">
        <v>0.6</v>
      </c>
      <c r="T20" s="174"/>
      <c r="U20" s="173">
        <v>0.05</v>
      </c>
      <c r="V20" s="173">
        <v>1.4999999999999999E-2</v>
      </c>
      <c r="X20" s="11"/>
      <c r="Y20" s="11"/>
      <c r="Z20" s="34"/>
    </row>
    <row r="21" spans="6:27" ht="16.5" customHeight="1" x14ac:dyDescent="0.25">
      <c r="F21" s="29">
        <v>242</v>
      </c>
      <c r="G21" s="374" t="s">
        <v>78</v>
      </c>
      <c r="H21" s="374"/>
      <c r="I21" s="333">
        <v>200</v>
      </c>
      <c r="J21" s="333"/>
      <c r="K21" s="9">
        <v>3.2</v>
      </c>
      <c r="L21" s="9">
        <v>2.62</v>
      </c>
      <c r="M21" s="105">
        <v>14.77</v>
      </c>
      <c r="N21" s="9">
        <v>103.8</v>
      </c>
      <c r="O21" s="173">
        <v>216</v>
      </c>
      <c r="P21" s="173">
        <v>152</v>
      </c>
      <c r="Q21" s="173">
        <v>21.2</v>
      </c>
      <c r="R21" s="173">
        <v>124.4</v>
      </c>
      <c r="S21" s="173">
        <v>0.47</v>
      </c>
      <c r="T21" s="173">
        <v>24.4</v>
      </c>
      <c r="U21" s="173">
        <v>0.05</v>
      </c>
      <c r="V21" s="173">
        <v>0.18</v>
      </c>
      <c r="W21" s="173">
        <v>15.8</v>
      </c>
      <c r="X21" s="11"/>
      <c r="Y21" s="11"/>
      <c r="Z21" s="34"/>
    </row>
    <row r="22" spans="6:27" x14ac:dyDescent="0.25">
      <c r="F22" s="49"/>
      <c r="G22" s="340" t="s">
        <v>42</v>
      </c>
      <c r="H22" s="340"/>
      <c r="I22" s="341">
        <f>I17+I18+I19+I20+I21</f>
        <v>530</v>
      </c>
      <c r="J22" s="342"/>
      <c r="K22" s="3">
        <f>SUM(K17:K21)</f>
        <v>18.45</v>
      </c>
      <c r="L22" s="3">
        <f>SUM(L17:L21)</f>
        <v>23.89</v>
      </c>
      <c r="M22" s="3">
        <f>SUM(M17:M21)</f>
        <v>68.679999999999993</v>
      </c>
      <c r="N22" s="43">
        <f>SUM(N17:N21)</f>
        <v>609.33999999999992</v>
      </c>
      <c r="O22" s="253">
        <f>SUM(O17:O21)</f>
        <v>494.5</v>
      </c>
      <c r="P22" s="253">
        <f t="shared" ref="P22:W22" si="0">SUM(P17:P21)</f>
        <v>477.3</v>
      </c>
      <c r="Q22" s="253">
        <f t="shared" si="0"/>
        <v>82.3</v>
      </c>
      <c r="R22" s="253">
        <f t="shared" si="0"/>
        <v>389.27</v>
      </c>
      <c r="S22" s="253">
        <f t="shared" si="0"/>
        <v>2.5499999999999998</v>
      </c>
      <c r="T22" s="253">
        <f t="shared" si="0"/>
        <v>249.4</v>
      </c>
      <c r="U22" s="253">
        <f t="shared" si="0"/>
        <v>0.29599999999999999</v>
      </c>
      <c r="V22" s="253">
        <f t="shared" si="0"/>
        <v>0.435</v>
      </c>
      <c r="W22" s="253">
        <f t="shared" si="0"/>
        <v>17.11</v>
      </c>
      <c r="X22" s="11"/>
      <c r="Y22" s="11"/>
      <c r="Z22" s="66"/>
    </row>
    <row r="23" spans="6:27" x14ac:dyDescent="0.25">
      <c r="F23" s="75"/>
      <c r="G23" s="26"/>
      <c r="H23" s="26"/>
      <c r="I23" s="27"/>
      <c r="J23" s="27"/>
      <c r="K23" s="27"/>
      <c r="L23" s="27"/>
      <c r="M23" s="27"/>
      <c r="N23" s="28">
        <f>N22/N69</f>
        <v>0.21237278683953714</v>
      </c>
      <c r="T23" s="31"/>
      <c r="U23" s="11"/>
      <c r="V23" s="11"/>
      <c r="W23" s="11"/>
      <c r="X23" s="11"/>
      <c r="Y23" s="11"/>
      <c r="Z23" s="66"/>
    </row>
    <row r="24" spans="6:27" x14ac:dyDescent="0.25">
      <c r="F24" s="333" t="s">
        <v>43</v>
      </c>
      <c r="G24" s="333"/>
      <c r="H24" s="333"/>
      <c r="I24" s="333"/>
      <c r="J24" s="333"/>
      <c r="K24" s="333"/>
      <c r="L24" s="333"/>
      <c r="M24" s="333"/>
      <c r="N24" s="333"/>
      <c r="V24" s="15"/>
      <c r="W24" s="15"/>
      <c r="X24" s="15"/>
      <c r="Y24" s="15"/>
      <c r="Z24" s="34"/>
    </row>
    <row r="25" spans="6:27" x14ac:dyDescent="0.25">
      <c r="F25" s="49"/>
      <c r="G25" s="374" t="s">
        <v>44</v>
      </c>
      <c r="H25" s="374"/>
      <c r="I25" s="337">
        <v>330</v>
      </c>
      <c r="J25" s="337"/>
      <c r="K25" s="3">
        <v>2.0499999999999998</v>
      </c>
      <c r="L25" s="3">
        <v>1.1399999999999999</v>
      </c>
      <c r="M25" s="3">
        <v>32.090000000000003</v>
      </c>
      <c r="N25" s="43">
        <v>150.19999999999999</v>
      </c>
      <c r="O25" s="127"/>
      <c r="P25" s="127"/>
      <c r="Q25" s="127"/>
      <c r="R25" s="127"/>
      <c r="S25" s="127"/>
      <c r="T25" s="146"/>
      <c r="U25" s="127"/>
      <c r="V25" s="169"/>
      <c r="W25" s="169"/>
      <c r="X25" s="11"/>
      <c r="Y25" s="11"/>
      <c r="Z25" s="66"/>
    </row>
    <row r="26" spans="6:27" hidden="1" x14ac:dyDescent="0.25">
      <c r="F26" s="49"/>
      <c r="G26" s="382" t="s">
        <v>50</v>
      </c>
      <c r="H26" s="382"/>
      <c r="I26" s="400">
        <v>200</v>
      </c>
      <c r="J26" s="400"/>
      <c r="K26" s="3"/>
      <c r="L26" s="3"/>
      <c r="M26" s="140"/>
      <c r="N26" s="3"/>
      <c r="T26" s="32"/>
      <c r="V26" s="11"/>
      <c r="W26" s="11"/>
      <c r="X26" s="11"/>
      <c r="Y26" s="11"/>
      <c r="Z26" s="66"/>
    </row>
    <row r="27" spans="6:27" hidden="1" x14ac:dyDescent="0.25">
      <c r="F27" s="49"/>
      <c r="G27" s="382" t="s">
        <v>292</v>
      </c>
      <c r="H27" s="382"/>
      <c r="I27" s="379">
        <v>130</v>
      </c>
      <c r="J27" s="380"/>
      <c r="K27" s="3"/>
      <c r="L27" s="3"/>
      <c r="N27" s="4"/>
      <c r="P27" s="5"/>
      <c r="Q27" s="11"/>
      <c r="R27" s="11"/>
      <c r="T27" s="32"/>
      <c r="U27" s="11"/>
      <c r="V27" s="11"/>
      <c r="W27" s="11"/>
      <c r="X27" s="11"/>
      <c r="Y27" s="11"/>
      <c r="Z27" s="34"/>
    </row>
    <row r="28" spans="6:27" x14ac:dyDescent="0.25">
      <c r="F28" s="49"/>
      <c r="G28" s="340" t="s">
        <v>42</v>
      </c>
      <c r="H28" s="340"/>
      <c r="I28" s="337">
        <f>I25</f>
        <v>330</v>
      </c>
      <c r="J28" s="337"/>
      <c r="K28" s="3">
        <f>K25</f>
        <v>2.0499999999999998</v>
      </c>
      <c r="L28" s="3">
        <f>L25</f>
        <v>1.1399999999999999</v>
      </c>
      <c r="M28" s="3">
        <f>M25</f>
        <v>32.090000000000003</v>
      </c>
      <c r="N28" s="3">
        <f>N25</f>
        <v>150.19999999999999</v>
      </c>
      <c r="O28" s="176">
        <v>155</v>
      </c>
      <c r="P28" s="176">
        <v>19</v>
      </c>
      <c r="Q28" s="176">
        <v>12</v>
      </c>
      <c r="R28" s="176">
        <v>16</v>
      </c>
      <c r="S28" s="180" t="s">
        <v>346</v>
      </c>
      <c r="T28" s="180"/>
      <c r="U28" s="180" t="s">
        <v>341</v>
      </c>
      <c r="V28" s="180" t="s">
        <v>342</v>
      </c>
      <c r="W28" s="176">
        <v>30</v>
      </c>
      <c r="X28" s="11"/>
      <c r="Y28" s="11"/>
      <c r="Z28" s="34"/>
    </row>
    <row r="29" spans="6:27" x14ac:dyDescent="0.25">
      <c r="F29" s="75"/>
      <c r="G29" s="26"/>
      <c r="H29" s="26"/>
      <c r="I29" s="27"/>
      <c r="J29" s="27"/>
      <c r="K29" s="27"/>
      <c r="L29" s="27"/>
      <c r="M29" s="27"/>
      <c r="N29" s="28">
        <f>N28/N69</f>
        <v>5.2349086853478319E-2</v>
      </c>
      <c r="V29" s="11"/>
      <c r="W29" s="11"/>
      <c r="X29" s="11"/>
      <c r="Y29" s="11"/>
      <c r="Z29" s="34"/>
    </row>
    <row r="30" spans="6:27" ht="18.75" x14ac:dyDescent="0.3">
      <c r="F30" s="333" t="s">
        <v>45</v>
      </c>
      <c r="G30" s="333"/>
      <c r="H30" s="333"/>
      <c r="I30" s="333"/>
      <c r="J30" s="333"/>
      <c r="K30" s="333"/>
      <c r="L30" s="333"/>
      <c r="M30" s="333"/>
      <c r="N30" s="346"/>
      <c r="O30" s="283"/>
      <c r="P30" s="284"/>
      <c r="Q30" s="284"/>
      <c r="R30" s="284"/>
      <c r="S30" s="284"/>
      <c r="T30" s="289"/>
      <c r="U30" s="284"/>
      <c r="V30" s="286"/>
      <c r="W30" s="287"/>
      <c r="X30" s="11"/>
      <c r="Y30" s="11"/>
      <c r="Z30" s="34"/>
    </row>
    <row r="31" spans="6:27" ht="16.5" customHeight="1" x14ac:dyDescent="0.25">
      <c r="F31" s="29">
        <v>53</v>
      </c>
      <c r="G31" s="395" t="s">
        <v>146</v>
      </c>
      <c r="H31" s="395"/>
      <c r="I31" s="337">
        <v>100</v>
      </c>
      <c r="J31" s="337"/>
      <c r="K31" s="3">
        <v>1.79</v>
      </c>
      <c r="L31" s="3">
        <v>5.0999999999999996</v>
      </c>
      <c r="M31" s="3">
        <v>8.36</v>
      </c>
      <c r="N31" s="3">
        <v>84.43</v>
      </c>
      <c r="O31" s="173">
        <v>224</v>
      </c>
      <c r="P31" s="173">
        <v>28.3</v>
      </c>
      <c r="Q31" s="173">
        <v>18.39</v>
      </c>
      <c r="R31" s="173">
        <v>41.61</v>
      </c>
      <c r="S31" s="173">
        <v>1.3</v>
      </c>
      <c r="T31" s="173"/>
      <c r="U31" s="173">
        <v>0.04</v>
      </c>
      <c r="V31" s="173">
        <v>0.03</v>
      </c>
      <c r="W31" s="173">
        <v>6.86</v>
      </c>
      <c r="X31" s="11"/>
      <c r="Y31" s="11"/>
      <c r="Z31" s="34"/>
    </row>
    <row r="32" spans="6:27" ht="29.25" customHeight="1" x14ac:dyDescent="0.25">
      <c r="F32" s="29">
        <v>55</v>
      </c>
      <c r="G32" s="334" t="s">
        <v>147</v>
      </c>
      <c r="H32" s="334"/>
      <c r="I32" s="333">
        <v>250</v>
      </c>
      <c r="J32" s="333"/>
      <c r="K32" s="9">
        <v>1.88</v>
      </c>
      <c r="L32" s="9">
        <v>4.3499999999999996</v>
      </c>
      <c r="M32" s="9">
        <v>8.16</v>
      </c>
      <c r="N32" s="9">
        <v>85.19</v>
      </c>
      <c r="O32" s="173">
        <v>225</v>
      </c>
      <c r="P32" s="173">
        <v>42</v>
      </c>
      <c r="Q32" s="173">
        <v>15.5</v>
      </c>
      <c r="R32" s="173">
        <v>32.200000000000003</v>
      </c>
      <c r="S32" s="173">
        <v>0.55000000000000004</v>
      </c>
      <c r="T32" s="173"/>
      <c r="U32" s="173">
        <v>0.03</v>
      </c>
      <c r="V32" s="173">
        <v>0.03</v>
      </c>
      <c r="W32" s="173">
        <v>14.2</v>
      </c>
      <c r="X32" s="15"/>
      <c r="Y32" s="15"/>
      <c r="Z32" s="15"/>
      <c r="AA32" s="15"/>
    </row>
    <row r="33" spans="6:26" ht="23.25" customHeight="1" x14ac:dyDescent="0.25">
      <c r="F33" s="29">
        <v>173</v>
      </c>
      <c r="G33" s="334" t="s">
        <v>227</v>
      </c>
      <c r="H33" s="334"/>
      <c r="I33" s="333">
        <v>250</v>
      </c>
      <c r="J33" s="333"/>
      <c r="K33" s="9">
        <v>10.65</v>
      </c>
      <c r="L33" s="9">
        <v>14.56</v>
      </c>
      <c r="M33" s="9">
        <v>45.24</v>
      </c>
      <c r="N33" s="9">
        <v>320.14</v>
      </c>
      <c r="O33" s="173">
        <v>303</v>
      </c>
      <c r="P33" s="173">
        <v>12.4</v>
      </c>
      <c r="Q33" s="173">
        <v>39.6</v>
      </c>
      <c r="R33" s="173">
        <v>174</v>
      </c>
      <c r="S33" s="173">
        <v>1.81</v>
      </c>
      <c r="T33" s="173"/>
      <c r="U33" s="173">
        <v>0.39</v>
      </c>
      <c r="V33" s="173">
        <v>0.09</v>
      </c>
      <c r="W33" s="173">
        <v>1.28</v>
      </c>
      <c r="X33" s="11"/>
      <c r="Y33" s="11"/>
      <c r="Z33" s="34"/>
    </row>
    <row r="34" spans="6:26" ht="28.5" customHeight="1" x14ac:dyDescent="0.25">
      <c r="F34" s="29"/>
      <c r="G34" s="334" t="s">
        <v>207</v>
      </c>
      <c r="H34" s="334"/>
      <c r="I34" s="346">
        <v>75</v>
      </c>
      <c r="J34" s="348"/>
      <c r="K34" s="9">
        <v>5.7</v>
      </c>
      <c r="L34" s="9">
        <v>1.2</v>
      </c>
      <c r="M34" s="9">
        <v>35.9</v>
      </c>
      <c r="N34" s="9">
        <v>176.2</v>
      </c>
      <c r="O34" s="173">
        <v>65.23</v>
      </c>
      <c r="P34" s="280">
        <v>9.3800000000000008</v>
      </c>
      <c r="Q34" s="173">
        <v>16</v>
      </c>
      <c r="R34" s="173">
        <v>86.7</v>
      </c>
      <c r="S34" s="173">
        <v>2.7</v>
      </c>
      <c r="T34" s="173"/>
      <c r="U34" s="173">
        <v>0.2</v>
      </c>
      <c r="V34" s="173">
        <v>0.22</v>
      </c>
      <c r="W34" s="173"/>
    </row>
    <row r="35" spans="6:26" ht="31.5" customHeight="1" x14ac:dyDescent="0.25">
      <c r="F35" s="29"/>
      <c r="G35" s="395" t="s">
        <v>17</v>
      </c>
      <c r="H35" s="395"/>
      <c r="I35" s="333">
        <v>50</v>
      </c>
      <c r="J35" s="333"/>
      <c r="K35" s="9">
        <v>3.6</v>
      </c>
      <c r="L35" s="9">
        <v>0.56000000000000005</v>
      </c>
      <c r="M35" s="9">
        <v>23.1</v>
      </c>
      <c r="N35" s="9">
        <v>118</v>
      </c>
      <c r="O35" s="173">
        <v>43.48</v>
      </c>
      <c r="P35" s="280">
        <v>6.25</v>
      </c>
      <c r="Q35" s="173">
        <v>10.6</v>
      </c>
      <c r="R35" s="173">
        <v>57.8</v>
      </c>
      <c r="S35" s="173">
        <v>1.8</v>
      </c>
      <c r="T35" s="173"/>
      <c r="U35" s="173">
        <v>0.13</v>
      </c>
      <c r="V35" s="173">
        <v>0.14000000000000001</v>
      </c>
      <c r="W35" s="135"/>
    </row>
    <row r="36" spans="6:26" ht="20.25" customHeight="1" x14ac:dyDescent="0.25">
      <c r="F36" s="29">
        <v>261</v>
      </c>
      <c r="G36" s="335" t="s">
        <v>88</v>
      </c>
      <c r="H36" s="335"/>
      <c r="I36" s="333">
        <v>200</v>
      </c>
      <c r="J36" s="333"/>
      <c r="K36" s="9">
        <v>0.32</v>
      </c>
      <c r="L36" s="9"/>
      <c r="M36" s="9">
        <v>22.74</v>
      </c>
      <c r="N36" s="9">
        <v>89.8</v>
      </c>
      <c r="O36" s="173">
        <v>10.3</v>
      </c>
      <c r="P36" s="280">
        <v>21.2</v>
      </c>
      <c r="Q36" s="173">
        <v>3.4</v>
      </c>
      <c r="R36" s="173">
        <v>3.4</v>
      </c>
      <c r="S36" s="175">
        <v>0.63</v>
      </c>
      <c r="T36" s="173"/>
      <c r="U36" s="173">
        <v>0.01</v>
      </c>
      <c r="V36" s="173">
        <v>0.05</v>
      </c>
      <c r="W36" s="173">
        <v>100</v>
      </c>
    </row>
    <row r="37" spans="6:26" x14ac:dyDescent="0.25">
      <c r="F37" s="49"/>
      <c r="G37" s="489"/>
      <c r="H37" s="489"/>
      <c r="I37" s="8"/>
      <c r="J37" s="8"/>
      <c r="K37" s="3"/>
      <c r="L37" s="3"/>
      <c r="M37" s="3"/>
      <c r="N37" s="43"/>
      <c r="O37" s="107"/>
      <c r="P37" s="107"/>
      <c r="Q37" s="107"/>
      <c r="R37" s="107"/>
      <c r="S37" s="107"/>
      <c r="T37" s="107"/>
      <c r="U37" s="107"/>
      <c r="V37" s="107"/>
      <c r="W37" s="107"/>
    </row>
    <row r="38" spans="6:26" x14ac:dyDescent="0.25">
      <c r="F38" s="49"/>
      <c r="G38" s="340" t="s">
        <v>42</v>
      </c>
      <c r="H38" s="340"/>
      <c r="I38" s="341">
        <f>I31+I32+I33+I34+I35+I36</f>
        <v>925</v>
      </c>
      <c r="J38" s="342"/>
      <c r="K38" s="3">
        <f>SUM(K31:K36)</f>
        <v>23.94</v>
      </c>
      <c r="L38" s="3">
        <f>SUM(L31:L36)</f>
        <v>25.769999999999996</v>
      </c>
      <c r="M38" s="3">
        <f>SUM(M31:M36)</f>
        <v>143.5</v>
      </c>
      <c r="N38" s="3">
        <f>SUM(N31:N36)</f>
        <v>873.76</v>
      </c>
      <c r="O38" s="107">
        <f>SUM(O31:O37)</f>
        <v>871.01</v>
      </c>
      <c r="P38" s="107">
        <f t="shared" ref="P38:W38" si="1">SUM(P31:P37)</f>
        <v>119.53</v>
      </c>
      <c r="Q38" s="107">
        <f t="shared" si="1"/>
        <v>103.49000000000001</v>
      </c>
      <c r="R38" s="107">
        <f t="shared" si="1"/>
        <v>395.71</v>
      </c>
      <c r="S38" s="107">
        <f t="shared" si="1"/>
        <v>8.7900000000000009</v>
      </c>
      <c r="T38" s="107">
        <f t="shared" si="1"/>
        <v>0</v>
      </c>
      <c r="U38" s="107">
        <f t="shared" si="1"/>
        <v>0.8</v>
      </c>
      <c r="V38" s="107">
        <f t="shared" si="1"/>
        <v>0.56000000000000005</v>
      </c>
      <c r="W38" s="107">
        <f t="shared" si="1"/>
        <v>122.34</v>
      </c>
    </row>
    <row r="39" spans="6:26" x14ac:dyDescent="0.25">
      <c r="F39" s="75"/>
      <c r="G39" s="26"/>
      <c r="H39" s="26"/>
      <c r="I39" s="27"/>
      <c r="J39" s="27"/>
      <c r="K39" s="27"/>
      <c r="L39" s="27"/>
      <c r="M39" s="27"/>
      <c r="N39" s="28">
        <f>N38/N69</f>
        <v>0.30453087968771786</v>
      </c>
      <c r="Q39" s="5"/>
      <c r="R39" s="1"/>
      <c r="S39" s="1"/>
      <c r="T39" s="1"/>
      <c r="U39" s="1"/>
    </row>
    <row r="40" spans="6:26" x14ac:dyDescent="0.25">
      <c r="F40" s="333" t="s">
        <v>59</v>
      </c>
      <c r="G40" s="333"/>
      <c r="H40" s="333"/>
      <c r="I40" s="333"/>
      <c r="J40" s="333"/>
      <c r="K40" s="333"/>
      <c r="L40" s="333"/>
      <c r="M40" s="333"/>
      <c r="N40" s="333"/>
      <c r="Q40" s="5"/>
      <c r="R40" s="1"/>
      <c r="S40" s="1"/>
      <c r="T40" s="1"/>
      <c r="U40" s="1"/>
    </row>
    <row r="41" spans="6:26" x14ac:dyDescent="0.25">
      <c r="F41" s="29">
        <v>389</v>
      </c>
      <c r="G41" s="374" t="s">
        <v>60</v>
      </c>
      <c r="H41" s="374"/>
      <c r="I41" s="337">
        <v>200</v>
      </c>
      <c r="J41" s="337"/>
      <c r="K41" s="3">
        <v>0.8</v>
      </c>
      <c r="L41" s="3">
        <v>0.6</v>
      </c>
      <c r="M41" s="3">
        <v>22</v>
      </c>
      <c r="N41" s="3">
        <v>92</v>
      </c>
      <c r="O41" s="173">
        <v>120</v>
      </c>
      <c r="P41" s="173">
        <v>14</v>
      </c>
      <c r="Q41" s="173">
        <v>8</v>
      </c>
      <c r="R41" s="173">
        <v>14</v>
      </c>
      <c r="S41" s="173">
        <v>1.4</v>
      </c>
      <c r="T41" s="173"/>
      <c r="U41" s="173">
        <v>0.02</v>
      </c>
      <c r="V41" s="173">
        <v>0.02</v>
      </c>
      <c r="W41" s="173">
        <v>4</v>
      </c>
    </row>
    <row r="42" spans="6:26" hidden="1" x14ac:dyDescent="0.25">
      <c r="F42" s="49"/>
      <c r="G42" s="382" t="s">
        <v>60</v>
      </c>
      <c r="H42" s="382"/>
      <c r="I42" s="8">
        <v>200</v>
      </c>
      <c r="J42" s="8">
        <v>200</v>
      </c>
      <c r="K42" s="3"/>
      <c r="L42" s="3"/>
      <c r="M42" s="8"/>
      <c r="N42" s="8"/>
      <c r="Q42" s="5"/>
      <c r="S42" s="1"/>
      <c r="T42" s="1"/>
      <c r="U42" s="1"/>
      <c r="V42" s="1"/>
    </row>
    <row r="43" spans="6:26" x14ac:dyDescent="0.25">
      <c r="F43" s="49"/>
      <c r="G43" s="388" t="s">
        <v>61</v>
      </c>
      <c r="H43" s="388"/>
      <c r="I43" s="3">
        <v>50</v>
      </c>
      <c r="J43" s="3">
        <v>50</v>
      </c>
      <c r="K43" s="3">
        <v>3.75</v>
      </c>
      <c r="L43" s="3">
        <v>5.9</v>
      </c>
      <c r="M43" s="3">
        <v>37.450000000000003</v>
      </c>
      <c r="N43" s="3">
        <v>208.5</v>
      </c>
      <c r="O43" s="171">
        <v>160</v>
      </c>
      <c r="P43" s="171">
        <v>50</v>
      </c>
      <c r="Q43" s="171">
        <v>41</v>
      </c>
      <c r="R43" s="171">
        <v>116</v>
      </c>
      <c r="S43" s="171">
        <v>0.8</v>
      </c>
      <c r="T43" s="171"/>
      <c r="U43" s="171">
        <v>0.1</v>
      </c>
      <c r="V43" s="171">
        <v>0.05</v>
      </c>
      <c r="W43" s="173"/>
    </row>
    <row r="44" spans="6:26" x14ac:dyDescent="0.25">
      <c r="F44" s="49"/>
      <c r="G44" s="340" t="s">
        <v>42</v>
      </c>
      <c r="H44" s="340"/>
      <c r="I44" s="341">
        <f>I41+J43</f>
        <v>250</v>
      </c>
      <c r="J44" s="342"/>
      <c r="K44" s="3">
        <f>SUM(K41:K43)</f>
        <v>4.55</v>
      </c>
      <c r="L44" s="3">
        <f>SUM(L41:L43)</f>
        <v>6.5</v>
      </c>
      <c r="M44" s="3">
        <f>SUM(M41:M43)</f>
        <v>59.45</v>
      </c>
      <c r="N44" s="43">
        <f>SUM(N41:N43)</f>
        <v>300.5</v>
      </c>
      <c r="O44" s="253">
        <f>SUM(O41:O43)</f>
        <v>280</v>
      </c>
      <c r="P44" s="253">
        <f t="shared" ref="P44:W44" si="2">SUM(P41:P43)</f>
        <v>64</v>
      </c>
      <c r="Q44" s="253">
        <f t="shared" si="2"/>
        <v>49</v>
      </c>
      <c r="R44" s="253">
        <f t="shared" si="2"/>
        <v>130</v>
      </c>
      <c r="S44" s="253">
        <f t="shared" si="2"/>
        <v>2.2000000000000002</v>
      </c>
      <c r="T44" s="253">
        <f t="shared" si="2"/>
        <v>0</v>
      </c>
      <c r="U44" s="253">
        <f t="shared" si="2"/>
        <v>0.12000000000000001</v>
      </c>
      <c r="V44" s="253">
        <f t="shared" si="2"/>
        <v>7.0000000000000007E-2</v>
      </c>
      <c r="W44" s="253">
        <f t="shared" si="2"/>
        <v>4</v>
      </c>
    </row>
    <row r="45" spans="6:26" x14ac:dyDescent="0.25">
      <c r="F45" s="75"/>
      <c r="G45" s="26"/>
      <c r="H45" s="26"/>
      <c r="I45" s="27"/>
      <c r="J45" s="27"/>
      <c r="K45" s="27"/>
      <c r="L45" s="27"/>
      <c r="M45" s="27"/>
      <c r="N45" s="28">
        <f>N44/N69</f>
        <v>0.1047330266276314</v>
      </c>
    </row>
    <row r="46" spans="6:26" x14ac:dyDescent="0.25">
      <c r="F46" s="333" t="s">
        <v>74</v>
      </c>
      <c r="G46" s="333"/>
      <c r="H46" s="333"/>
      <c r="I46" s="333"/>
      <c r="J46" s="333"/>
      <c r="K46" s="333"/>
      <c r="L46" s="333"/>
      <c r="M46" s="333"/>
      <c r="N46" s="333"/>
    </row>
    <row r="47" spans="6:26" ht="23.25" customHeight="1" x14ac:dyDescent="0.25">
      <c r="F47" s="29">
        <v>148</v>
      </c>
      <c r="G47" s="334" t="s">
        <v>361</v>
      </c>
      <c r="H47" s="334"/>
      <c r="I47" s="333">
        <v>150</v>
      </c>
      <c r="J47" s="333"/>
      <c r="K47" s="9">
        <v>20.27</v>
      </c>
      <c r="L47" s="9">
        <v>12.38</v>
      </c>
      <c r="M47" s="9">
        <v>3.35</v>
      </c>
      <c r="N47" s="9">
        <v>285.16000000000003</v>
      </c>
      <c r="O47" s="173">
        <v>238.5</v>
      </c>
      <c r="P47" s="173">
        <v>65.099999999999994</v>
      </c>
      <c r="Q47" s="173">
        <v>34</v>
      </c>
      <c r="R47" s="173">
        <v>170.7</v>
      </c>
      <c r="S47" s="173">
        <v>0.9</v>
      </c>
      <c r="T47" s="173">
        <v>42.9</v>
      </c>
      <c r="U47" s="173">
        <v>7.0000000000000007E-2</v>
      </c>
      <c r="V47" s="173">
        <v>0.1</v>
      </c>
      <c r="W47" s="173">
        <v>2.8</v>
      </c>
      <c r="X47" s="11"/>
      <c r="Y47" s="11"/>
    </row>
    <row r="48" spans="6:26" ht="18.75" customHeight="1" x14ac:dyDescent="0.25">
      <c r="F48" s="29">
        <v>147</v>
      </c>
      <c r="G48" s="334" t="s">
        <v>263</v>
      </c>
      <c r="H48" s="334"/>
      <c r="I48" s="333">
        <v>200</v>
      </c>
      <c r="J48" s="333"/>
      <c r="K48" s="9">
        <v>4.0999999999999996</v>
      </c>
      <c r="L48" s="9">
        <v>8.08</v>
      </c>
      <c r="M48" s="9">
        <v>32.92</v>
      </c>
      <c r="N48" s="9">
        <v>221.84</v>
      </c>
      <c r="O48" s="173">
        <v>1316</v>
      </c>
      <c r="P48" s="173">
        <v>30</v>
      </c>
      <c r="Q48" s="173">
        <v>52</v>
      </c>
      <c r="R48" s="173">
        <v>144</v>
      </c>
      <c r="S48" s="173">
        <v>2</v>
      </c>
      <c r="T48" s="173"/>
      <c r="U48" s="173">
        <v>0.28000000000000003</v>
      </c>
      <c r="V48" s="173">
        <v>0.18</v>
      </c>
      <c r="W48" s="173">
        <v>29</v>
      </c>
    </row>
    <row r="49" spans="6:23" ht="18.75" hidden="1" customHeight="1" x14ac:dyDescent="0.25">
      <c r="F49" s="29"/>
      <c r="G49" s="488" t="s">
        <v>136</v>
      </c>
      <c r="H49" s="378"/>
      <c r="I49" s="8">
        <v>340</v>
      </c>
      <c r="J49" s="30">
        <v>250</v>
      </c>
      <c r="K49" s="3"/>
      <c r="L49" s="3"/>
      <c r="M49" s="3"/>
      <c r="N49" s="3"/>
    </row>
    <row r="50" spans="6:23" ht="18.75" hidden="1" customHeight="1" x14ac:dyDescent="0.25">
      <c r="F50" s="29"/>
      <c r="G50" s="377"/>
      <c r="H50" s="378"/>
      <c r="I50" s="8"/>
      <c r="J50" s="30"/>
      <c r="K50" s="3"/>
      <c r="L50" s="3"/>
      <c r="M50" s="3"/>
      <c r="N50" s="3"/>
    </row>
    <row r="51" spans="6:23" ht="21" hidden="1" customHeight="1" x14ac:dyDescent="0.25">
      <c r="F51" s="29"/>
      <c r="G51" s="488"/>
      <c r="H51" s="378"/>
      <c r="I51" s="8"/>
      <c r="J51" s="30"/>
      <c r="K51" s="3"/>
      <c r="L51" s="3"/>
      <c r="M51" s="3"/>
      <c r="N51" s="3"/>
    </row>
    <row r="52" spans="6:23" hidden="1" x14ac:dyDescent="0.25">
      <c r="F52" s="29"/>
      <c r="G52" t="s">
        <v>9</v>
      </c>
      <c r="I52" s="8">
        <v>15</v>
      </c>
      <c r="J52" s="30">
        <v>15</v>
      </c>
      <c r="K52" s="3"/>
      <c r="L52" s="3"/>
      <c r="M52" s="3"/>
      <c r="N52" s="3"/>
    </row>
    <row r="53" spans="6:23" hidden="1" x14ac:dyDescent="0.25">
      <c r="F53" s="29"/>
      <c r="G53" s="381" t="s">
        <v>4</v>
      </c>
      <c r="H53" s="382"/>
      <c r="I53" s="10">
        <v>3</v>
      </c>
      <c r="J53" s="59">
        <v>3</v>
      </c>
      <c r="K53" s="3"/>
      <c r="L53" s="3"/>
      <c r="M53" s="3"/>
      <c r="N53" s="3"/>
    </row>
    <row r="54" spans="6:23" hidden="1" x14ac:dyDescent="0.25">
      <c r="F54" s="29"/>
      <c r="G54" s="381" t="s">
        <v>41</v>
      </c>
      <c r="H54" s="382"/>
      <c r="I54" s="10">
        <v>38</v>
      </c>
      <c r="J54" s="59">
        <v>38</v>
      </c>
      <c r="K54" s="4"/>
      <c r="L54" s="4"/>
      <c r="M54" s="4"/>
      <c r="N54" s="4"/>
    </row>
    <row r="55" spans="6:23" hidden="1" x14ac:dyDescent="0.25">
      <c r="F55" s="29"/>
      <c r="G55" s="381" t="s">
        <v>188</v>
      </c>
      <c r="H55" s="382"/>
      <c r="I55" s="10">
        <v>5</v>
      </c>
      <c r="J55" s="59">
        <v>5</v>
      </c>
      <c r="K55" s="4"/>
      <c r="L55" s="4"/>
      <c r="M55" s="4"/>
      <c r="N55" s="4"/>
    </row>
    <row r="56" spans="6:23" ht="20.25" hidden="1" customHeight="1" x14ac:dyDescent="0.25">
      <c r="F56" s="29"/>
      <c r="G56" s="334" t="s">
        <v>96</v>
      </c>
      <c r="H56" s="334"/>
      <c r="I56" s="337">
        <v>60</v>
      </c>
      <c r="J56" s="337"/>
      <c r="K56" s="3">
        <v>0.48</v>
      </c>
      <c r="L56" s="3">
        <v>0.06</v>
      </c>
      <c r="M56" s="3">
        <v>1.02</v>
      </c>
      <c r="N56" s="3">
        <v>6.6</v>
      </c>
    </row>
    <row r="57" spans="6:23" ht="30" customHeight="1" x14ac:dyDescent="0.25">
      <c r="F57" s="29"/>
      <c r="G57" s="395" t="s">
        <v>17</v>
      </c>
      <c r="H57" s="395"/>
      <c r="I57" s="333">
        <v>50</v>
      </c>
      <c r="J57" s="333"/>
      <c r="K57" s="9">
        <v>3.6</v>
      </c>
      <c r="L57" s="9">
        <v>0.56000000000000005</v>
      </c>
      <c r="M57" s="9">
        <v>23.1</v>
      </c>
      <c r="N57" s="9">
        <v>118</v>
      </c>
      <c r="O57" s="173">
        <v>43.48</v>
      </c>
      <c r="P57" s="173">
        <v>6.25</v>
      </c>
      <c r="Q57" s="173">
        <v>10.6</v>
      </c>
      <c r="R57" s="173">
        <v>57.8</v>
      </c>
      <c r="S57" s="173">
        <v>1.8</v>
      </c>
      <c r="T57" s="173"/>
      <c r="U57" s="173">
        <v>0.13</v>
      </c>
      <c r="V57" s="173">
        <v>0.14000000000000001</v>
      </c>
      <c r="W57" s="135"/>
    </row>
    <row r="58" spans="6:23" ht="27.75" customHeight="1" x14ac:dyDescent="0.25">
      <c r="F58" s="29"/>
      <c r="G58" s="375" t="s">
        <v>38</v>
      </c>
      <c r="H58" s="376"/>
      <c r="I58" s="346">
        <v>50</v>
      </c>
      <c r="J58" s="348"/>
      <c r="K58" s="9">
        <v>3.8</v>
      </c>
      <c r="L58" s="9">
        <v>0.8</v>
      </c>
      <c r="M58" s="9">
        <v>23.9</v>
      </c>
      <c r="N58" s="9">
        <v>117</v>
      </c>
      <c r="O58" s="173">
        <v>43</v>
      </c>
      <c r="P58" s="173">
        <v>6</v>
      </c>
      <c r="Q58" s="173">
        <v>10</v>
      </c>
      <c r="R58" s="173">
        <v>57</v>
      </c>
      <c r="S58" s="173">
        <v>1.8</v>
      </c>
      <c r="T58" s="173"/>
      <c r="U58" s="173">
        <v>0.13</v>
      </c>
      <c r="V58" s="173">
        <v>0.14000000000000001</v>
      </c>
      <c r="W58" s="253"/>
    </row>
    <row r="59" spans="6:23" x14ac:dyDescent="0.25">
      <c r="F59" s="29">
        <v>271</v>
      </c>
      <c r="G59" s="394" t="s">
        <v>112</v>
      </c>
      <c r="H59" s="394"/>
      <c r="I59" s="337">
        <v>200</v>
      </c>
      <c r="J59" s="337"/>
      <c r="K59" s="3"/>
      <c r="L59" s="3"/>
      <c r="M59" s="3">
        <v>9.9700000000000006</v>
      </c>
      <c r="N59" s="3">
        <v>39.799999999999997</v>
      </c>
      <c r="O59" s="173">
        <v>8.6</v>
      </c>
      <c r="P59" s="173">
        <v>11.1</v>
      </c>
      <c r="Q59" s="173">
        <v>1.4</v>
      </c>
      <c r="R59" s="173">
        <v>2.8</v>
      </c>
      <c r="S59" s="173">
        <v>0.28000000000000003</v>
      </c>
      <c r="T59" s="173"/>
      <c r="U59" s="173"/>
      <c r="V59" s="173"/>
      <c r="W59" s="173">
        <v>0.03</v>
      </c>
    </row>
    <row r="60" spans="6:23" x14ac:dyDescent="0.25">
      <c r="F60" s="29"/>
      <c r="G60" s="384" t="s">
        <v>42</v>
      </c>
      <c r="H60" s="384"/>
      <c r="I60" s="341">
        <f>I47+I48+I56+I57+I58+I59</f>
        <v>710</v>
      </c>
      <c r="J60" s="342"/>
      <c r="K60" s="3">
        <f>SUM(K47:K59)</f>
        <v>32.25</v>
      </c>
      <c r="L60" s="3">
        <f>SUM(L47:L59)</f>
        <v>21.88</v>
      </c>
      <c r="M60" s="3">
        <f>SUM(M47:M59)</f>
        <v>94.26</v>
      </c>
      <c r="N60" s="43">
        <f>SUM(N47:N59)</f>
        <v>788.4</v>
      </c>
      <c r="O60" s="253">
        <f>SUM(O47:O59)</f>
        <v>1649.58</v>
      </c>
      <c r="P60" s="253">
        <f t="shared" ref="P60:W60" si="3">SUM(P47:P59)</f>
        <v>118.44999999999999</v>
      </c>
      <c r="Q60" s="253">
        <f t="shared" si="3"/>
        <v>108</v>
      </c>
      <c r="R60" s="253">
        <f t="shared" si="3"/>
        <v>432.3</v>
      </c>
      <c r="S60" s="253">
        <f t="shared" si="3"/>
        <v>6.78</v>
      </c>
      <c r="T60" s="253">
        <f t="shared" si="3"/>
        <v>42.9</v>
      </c>
      <c r="U60" s="253">
        <f t="shared" si="3"/>
        <v>0.6100000000000001</v>
      </c>
      <c r="V60" s="253">
        <f t="shared" si="3"/>
        <v>0.56000000000000005</v>
      </c>
      <c r="W60" s="253">
        <f t="shared" si="3"/>
        <v>31.830000000000002</v>
      </c>
    </row>
    <row r="61" spans="6:23" x14ac:dyDescent="0.25">
      <c r="F61" s="75"/>
      <c r="G61" s="26"/>
      <c r="H61" s="26"/>
      <c r="I61" s="27"/>
      <c r="J61" s="27"/>
      <c r="K61" s="27"/>
      <c r="L61" s="27"/>
      <c r="M61" s="27"/>
      <c r="N61" s="28">
        <f>N60/N69</f>
        <v>0.27478042659974905</v>
      </c>
    </row>
    <row r="62" spans="6:23" ht="12.75" customHeight="1" x14ac:dyDescent="0.25">
      <c r="F62" s="75"/>
      <c r="G62" s="41" t="s">
        <v>70</v>
      </c>
      <c r="H62" s="42"/>
      <c r="I62" s="3"/>
      <c r="J62" s="43">
        <v>6</v>
      </c>
      <c r="K62" s="27"/>
      <c r="L62" s="27"/>
      <c r="M62" s="27"/>
      <c r="N62" s="28"/>
    </row>
    <row r="63" spans="6:23" x14ac:dyDescent="0.25">
      <c r="F63" s="333" t="s">
        <v>71</v>
      </c>
      <c r="G63" s="333"/>
      <c r="H63" s="333"/>
      <c r="I63" s="333"/>
      <c r="J63" s="333"/>
      <c r="K63" s="333"/>
      <c r="L63" s="333"/>
      <c r="M63" s="333"/>
      <c r="N63" s="333"/>
    </row>
    <row r="64" spans="6:23" x14ac:dyDescent="0.25">
      <c r="F64" s="29">
        <v>245</v>
      </c>
      <c r="G64" s="388" t="s">
        <v>72</v>
      </c>
      <c r="H64" s="388"/>
      <c r="I64" s="337">
        <v>200</v>
      </c>
      <c r="J64" s="337"/>
      <c r="K64" s="3">
        <v>5.6</v>
      </c>
      <c r="L64" s="3">
        <v>5</v>
      </c>
      <c r="M64" s="3">
        <v>7.8</v>
      </c>
      <c r="N64" s="3">
        <v>100</v>
      </c>
      <c r="O64" s="130">
        <v>292</v>
      </c>
      <c r="P64" s="130">
        <v>240</v>
      </c>
      <c r="Q64" s="130">
        <v>28</v>
      </c>
      <c r="R64" s="130">
        <v>180</v>
      </c>
      <c r="S64" s="130">
        <v>0.2</v>
      </c>
      <c r="T64" s="130">
        <v>40</v>
      </c>
      <c r="U64" s="130">
        <v>0.08</v>
      </c>
      <c r="V64" s="130">
        <v>0.34</v>
      </c>
      <c r="W64" s="130">
        <v>1.4</v>
      </c>
    </row>
    <row r="65" spans="6:23" hidden="1" x14ac:dyDescent="0.25">
      <c r="F65" s="49"/>
      <c r="G65" s="390" t="s">
        <v>72</v>
      </c>
      <c r="H65" s="390"/>
      <c r="I65" s="8">
        <v>210</v>
      </c>
      <c r="J65" s="8">
        <v>200</v>
      </c>
      <c r="K65" s="3"/>
      <c r="L65" s="3"/>
      <c r="M65" s="3"/>
      <c r="N65" s="3"/>
    </row>
    <row r="66" spans="6:23" ht="27" customHeight="1" x14ac:dyDescent="0.25">
      <c r="F66" s="49"/>
      <c r="G66" s="395" t="s">
        <v>38</v>
      </c>
      <c r="H66" s="395"/>
      <c r="I66" s="346">
        <v>20</v>
      </c>
      <c r="J66" s="348"/>
      <c r="K66" s="9">
        <v>1.5</v>
      </c>
      <c r="L66" s="9">
        <v>0.3</v>
      </c>
      <c r="M66" s="9">
        <v>9.5</v>
      </c>
      <c r="N66" s="9">
        <v>47</v>
      </c>
      <c r="O66" s="173">
        <v>17.2</v>
      </c>
      <c r="P66" s="173">
        <v>2.4</v>
      </c>
      <c r="Q66" s="173">
        <v>4</v>
      </c>
      <c r="R66" s="173">
        <v>23</v>
      </c>
      <c r="S66" s="173">
        <v>0.7</v>
      </c>
      <c r="T66" s="173"/>
      <c r="U66" s="173">
        <v>0.05</v>
      </c>
      <c r="V66" s="173">
        <v>5.5E-2</v>
      </c>
      <c r="W66" s="169"/>
    </row>
    <row r="67" spans="6:23" x14ac:dyDescent="0.25">
      <c r="F67" s="49"/>
      <c r="G67" s="384" t="s">
        <v>42</v>
      </c>
      <c r="H67" s="384"/>
      <c r="I67" s="341">
        <f>I64+I66</f>
        <v>220</v>
      </c>
      <c r="J67" s="342"/>
      <c r="K67" s="3">
        <f>SUM(K64:K66)</f>
        <v>7.1</v>
      </c>
      <c r="L67" s="3">
        <f>SUM(L64:L66)</f>
        <v>5.3</v>
      </c>
      <c r="M67" s="3">
        <f>SUM(M64:M66)</f>
        <v>17.3</v>
      </c>
      <c r="N67" s="43">
        <f>SUM(N64:N66)</f>
        <v>147</v>
      </c>
      <c r="O67" s="290">
        <f>SUM(O64:O66)</f>
        <v>309.2</v>
      </c>
      <c r="P67" s="290">
        <f t="shared" ref="P67:W67" si="4">SUM(P64:P66)</f>
        <v>242.4</v>
      </c>
      <c r="Q67" s="290">
        <f t="shared" si="4"/>
        <v>32</v>
      </c>
      <c r="R67" s="290">
        <f t="shared" si="4"/>
        <v>203</v>
      </c>
      <c r="S67" s="290">
        <f t="shared" si="4"/>
        <v>0.89999999999999991</v>
      </c>
      <c r="T67" s="290">
        <f t="shared" si="4"/>
        <v>40</v>
      </c>
      <c r="U67" s="290">
        <f t="shared" si="4"/>
        <v>0.13</v>
      </c>
      <c r="V67" s="290">
        <f t="shared" si="4"/>
        <v>0.39500000000000002</v>
      </c>
      <c r="W67" s="290">
        <f t="shared" si="4"/>
        <v>1.4</v>
      </c>
    </row>
    <row r="68" spans="6:23" x14ac:dyDescent="0.25">
      <c r="F68" s="49"/>
      <c r="G68" s="385"/>
      <c r="H68" s="385"/>
      <c r="I68" s="3"/>
      <c r="J68" s="3"/>
      <c r="K68" s="3"/>
      <c r="L68" s="3"/>
      <c r="M68" s="3"/>
      <c r="N68" s="44">
        <f>N67/N69</f>
        <v>5.1233793391886245E-2</v>
      </c>
    </row>
    <row r="69" spans="6:23" ht="18.75" x14ac:dyDescent="0.3">
      <c r="F69" s="49"/>
      <c r="G69" s="386" t="s">
        <v>73</v>
      </c>
      <c r="H69" s="386"/>
      <c r="I69" s="341">
        <f>I22+I28+I38+I44+I60+I67</f>
        <v>2965</v>
      </c>
      <c r="J69" s="342"/>
      <c r="K69" s="46">
        <f>K22+K28+K38+K44+K60+K67</f>
        <v>88.339999999999989</v>
      </c>
      <c r="L69" s="46">
        <f>L22+L28+L38+L44+L60+L67</f>
        <v>84.47999999999999</v>
      </c>
      <c r="M69" s="46">
        <f>M22+M28+M38+M44+M60+M67</f>
        <v>415.28</v>
      </c>
      <c r="N69" s="46">
        <f>N22+N28+N38+N44+N60+N67</f>
        <v>2869.2</v>
      </c>
      <c r="O69" s="46">
        <f t="shared" ref="O69:W69" si="5">O22+O28+O38+O44+O60+O67</f>
        <v>3759.29</v>
      </c>
      <c r="P69" s="46">
        <f t="shared" si="5"/>
        <v>1040.68</v>
      </c>
      <c r="Q69" s="46">
        <f t="shared" si="5"/>
        <v>386.79</v>
      </c>
      <c r="R69" s="46">
        <f t="shared" si="5"/>
        <v>1566.28</v>
      </c>
      <c r="S69" s="46">
        <f t="shared" si="5"/>
        <v>23.52</v>
      </c>
      <c r="T69" s="46">
        <f t="shared" si="5"/>
        <v>332.3</v>
      </c>
      <c r="U69" s="46">
        <f t="shared" si="5"/>
        <v>2.0460000000000003</v>
      </c>
      <c r="V69" s="46">
        <f t="shared" si="5"/>
        <v>2.08</v>
      </c>
      <c r="W69" s="46">
        <f t="shared" si="5"/>
        <v>206.68</v>
      </c>
    </row>
    <row r="70" spans="6:23" ht="16.5" customHeight="1" x14ac:dyDescent="0.3">
      <c r="G70" s="139"/>
      <c r="H70" s="139"/>
      <c r="I70" s="15"/>
      <c r="J70" s="11"/>
    </row>
    <row r="71" spans="6:23" ht="15.75" customHeight="1" x14ac:dyDescent="0.3">
      <c r="G71" s="139"/>
      <c r="H71" s="139"/>
      <c r="I71" s="15"/>
      <c r="J71" s="11"/>
      <c r="K71" s="64"/>
      <c r="L71" s="64"/>
      <c r="M71" s="64"/>
    </row>
    <row r="72" spans="6:23" ht="16.5" customHeight="1" x14ac:dyDescent="0.3">
      <c r="G72" s="139"/>
      <c r="H72" s="139"/>
      <c r="I72" s="15"/>
      <c r="J72" s="11"/>
      <c r="K72" s="149"/>
      <c r="L72" s="149"/>
      <c r="M72" s="149"/>
    </row>
    <row r="73" spans="6:23" ht="16.5" customHeight="1" x14ac:dyDescent="0.3">
      <c r="G73" s="139"/>
      <c r="H73" s="139"/>
      <c r="I73" s="15"/>
      <c r="J73" s="11"/>
    </row>
  </sheetData>
  <sheetProtection selectLockedCells="1" selectUnlockedCells="1"/>
  <mergeCells count="87">
    <mergeCell ref="I44:J44"/>
    <mergeCell ref="I60:J60"/>
    <mergeCell ref="I67:J67"/>
    <mergeCell ref="I69:J69"/>
    <mergeCell ref="F4:N4"/>
    <mergeCell ref="F5:N5"/>
    <mergeCell ref="F13:F15"/>
    <mergeCell ref="G13:H15"/>
    <mergeCell ref="I13:J13"/>
    <mergeCell ref="K13:M14"/>
    <mergeCell ref="N13:N15"/>
    <mergeCell ref="I18:J18"/>
    <mergeCell ref="I14:I15"/>
    <mergeCell ref="J14:J15"/>
    <mergeCell ref="F16:N16"/>
    <mergeCell ref="G17:H17"/>
    <mergeCell ref="I17:J17"/>
    <mergeCell ref="G19:H19"/>
    <mergeCell ref="G20:H20"/>
    <mergeCell ref="I20:J20"/>
    <mergeCell ref="G21:H21"/>
    <mergeCell ref="I21:J21"/>
    <mergeCell ref="G18:H18"/>
    <mergeCell ref="G22:H22"/>
    <mergeCell ref="F24:N24"/>
    <mergeCell ref="I22:J22"/>
    <mergeCell ref="G25:H25"/>
    <mergeCell ref="I25:J25"/>
    <mergeCell ref="G27:H27"/>
    <mergeCell ref="G28:H28"/>
    <mergeCell ref="F30:N30"/>
    <mergeCell ref="G31:H31"/>
    <mergeCell ref="I31:J31"/>
    <mergeCell ref="G26:H26"/>
    <mergeCell ref="I26:J26"/>
    <mergeCell ref="I27:J27"/>
    <mergeCell ref="G35:H35"/>
    <mergeCell ref="I35:J35"/>
    <mergeCell ref="G36:H36"/>
    <mergeCell ref="I36:J36"/>
    <mergeCell ref="G32:H32"/>
    <mergeCell ref="I32:J32"/>
    <mergeCell ref="G33:H33"/>
    <mergeCell ref="I33:J33"/>
    <mergeCell ref="G37:H37"/>
    <mergeCell ref="I41:J41"/>
    <mergeCell ref="G38:H38"/>
    <mergeCell ref="F40:N40"/>
    <mergeCell ref="G41:H41"/>
    <mergeCell ref="G42:H42"/>
    <mergeCell ref="I38:J38"/>
    <mergeCell ref="G43:H43"/>
    <mergeCell ref="F46:N46"/>
    <mergeCell ref="G47:H47"/>
    <mergeCell ref="I47:J47"/>
    <mergeCell ref="G44:H44"/>
    <mergeCell ref="G68:H68"/>
    <mergeCell ref="G67:H67"/>
    <mergeCell ref="G51:H51"/>
    <mergeCell ref="G65:H65"/>
    <mergeCell ref="G66:H66"/>
    <mergeCell ref="G50:H50"/>
    <mergeCell ref="G48:H48"/>
    <mergeCell ref="G55:H55"/>
    <mergeCell ref="G56:H56"/>
    <mergeCell ref="F63:N63"/>
    <mergeCell ref="G64:H64"/>
    <mergeCell ref="I64:J64"/>
    <mergeCell ref="I59:J59"/>
    <mergeCell ref="G58:H58"/>
    <mergeCell ref="G59:H59"/>
    <mergeCell ref="I58:J58"/>
    <mergeCell ref="I66:J66"/>
    <mergeCell ref="G69:H69"/>
    <mergeCell ref="G60:H60"/>
    <mergeCell ref="I56:J56"/>
    <mergeCell ref="G54:H54"/>
    <mergeCell ref="O13:W14"/>
    <mergeCell ref="I28:J28"/>
    <mergeCell ref="F1:N3"/>
    <mergeCell ref="G57:H57"/>
    <mergeCell ref="I57:J57"/>
    <mergeCell ref="G34:H34"/>
    <mergeCell ref="I34:J34"/>
    <mergeCell ref="I48:J48"/>
    <mergeCell ref="G53:H53"/>
    <mergeCell ref="G49:H49"/>
  </mergeCells>
  <pageMargins left="0.7" right="0.7" top="0.75" bottom="0.75" header="0.51180555555555551" footer="0.51180555555555551"/>
  <pageSetup paperSize="9" scale="92" firstPageNumber="0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7"/>
  <sheetViews>
    <sheetView view="pageBreakPreview" topLeftCell="A78" zoomScale="110" zoomScaleNormal="154" zoomScaleSheetLayoutView="110" workbookViewId="0">
      <selection activeCell="G96" sqref="G96:H96"/>
    </sheetView>
  </sheetViews>
  <sheetFormatPr defaultRowHeight="15" x14ac:dyDescent="0.25"/>
  <cols>
    <col min="1" max="1" width="0.140625" customWidth="1"/>
    <col min="2" max="5" width="0" hidden="1" customWidth="1"/>
    <col min="6" max="6" width="7.140625" style="74" customWidth="1"/>
    <col min="8" max="8" width="19.28515625" customWidth="1"/>
    <col min="9" max="9" width="6.5703125" customWidth="1"/>
    <col min="10" max="10" width="7.28515625" customWidth="1"/>
    <col min="11" max="11" width="6.7109375" customWidth="1"/>
    <col min="12" max="12" width="7" customWidth="1"/>
    <col min="13" max="13" width="9.5703125" customWidth="1"/>
    <col min="14" max="14" width="11.42578125" customWidth="1"/>
    <col min="15" max="15" width="6" customWidth="1"/>
    <col min="16" max="16" width="5.140625" customWidth="1"/>
    <col min="17" max="17" width="5" customWidth="1"/>
    <col min="18" max="20" width="5.140625" customWidth="1"/>
    <col min="21" max="21" width="4.85546875" customWidth="1"/>
    <col min="22" max="22" width="5" customWidth="1"/>
    <col min="23" max="23" width="4.7109375" customWidth="1"/>
    <col min="26" max="26" width="9.140625" style="5"/>
    <col min="27" max="27" width="25.42578125" style="5" customWidth="1"/>
    <col min="28" max="34" width="9.140625" style="5"/>
  </cols>
  <sheetData>
    <row r="1" spans="1:23" ht="15" customHeight="1" x14ac:dyDescent="0.25">
      <c r="F1" s="320" t="s">
        <v>260</v>
      </c>
      <c r="G1" s="320"/>
      <c r="H1" s="320"/>
      <c r="I1" s="320"/>
      <c r="J1" s="320"/>
      <c r="K1" s="320"/>
      <c r="L1" s="320"/>
      <c r="M1" s="320"/>
      <c r="N1" s="320"/>
      <c r="O1" s="162"/>
      <c r="P1" s="162"/>
      <c r="Q1" s="162"/>
      <c r="R1" s="162"/>
      <c r="S1" s="162"/>
      <c r="T1" s="162"/>
      <c r="U1" s="162"/>
      <c r="V1" s="162"/>
    </row>
    <row r="2" spans="1:23" x14ac:dyDescent="0.25">
      <c r="A2" s="51" t="s">
        <v>196</v>
      </c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  <c r="O2" s="162"/>
      <c r="P2" s="162"/>
      <c r="Q2" s="162"/>
      <c r="R2" s="162"/>
      <c r="S2" s="162"/>
      <c r="T2" s="162"/>
      <c r="U2" s="162"/>
      <c r="V2" s="162"/>
    </row>
    <row r="3" spans="1:23" ht="17.25" customHeight="1" x14ac:dyDescent="0.25">
      <c r="A3" s="52" t="s">
        <v>1</v>
      </c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  <c r="O3" s="162"/>
      <c r="P3" s="162"/>
      <c r="Q3" s="162"/>
      <c r="R3" s="162"/>
      <c r="S3" s="162"/>
      <c r="T3" s="162"/>
      <c r="U3" s="162"/>
      <c r="V3" s="162"/>
    </row>
    <row r="4" spans="1:23" ht="19.5" customHeight="1" x14ac:dyDescent="0.25">
      <c r="F4" s="321" t="s">
        <v>298</v>
      </c>
      <c r="G4" s="321"/>
      <c r="H4" s="321"/>
      <c r="I4" s="321"/>
      <c r="J4" s="321"/>
      <c r="K4" s="321"/>
      <c r="L4" s="321"/>
      <c r="M4" s="321"/>
      <c r="N4" s="321"/>
      <c r="O4" s="120"/>
      <c r="P4" s="120"/>
      <c r="Q4" s="120"/>
      <c r="R4" s="120"/>
      <c r="S4" s="120"/>
      <c r="T4" s="120"/>
      <c r="U4" s="120"/>
      <c r="V4" s="120"/>
    </row>
    <row r="5" spans="1:23" x14ac:dyDescent="0.25">
      <c r="F5" s="321" t="s">
        <v>150</v>
      </c>
      <c r="G5" s="321"/>
      <c r="H5" s="321"/>
      <c r="I5" s="321"/>
      <c r="J5" s="321"/>
      <c r="K5" s="321"/>
      <c r="L5" s="321"/>
      <c r="M5" s="321"/>
      <c r="N5" s="321"/>
      <c r="O5" s="120"/>
      <c r="P5" s="120"/>
      <c r="Q5" s="120"/>
      <c r="R5" s="120"/>
      <c r="S5" s="120"/>
      <c r="T5" s="120"/>
      <c r="U5" s="120"/>
      <c r="V5" s="120"/>
    </row>
    <row r="6" spans="1:23" hidden="1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3" hidden="1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3" hidden="1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3" hidden="1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3" hidden="1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3" hidden="1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3" ht="3.75" customHeight="1" x14ac:dyDescent="0.25"/>
    <row r="13" spans="1:23" ht="15" customHeight="1" x14ac:dyDescent="0.25">
      <c r="F13" s="353" t="s">
        <v>24</v>
      </c>
      <c r="G13" s="399" t="s">
        <v>25</v>
      </c>
      <c r="H13" s="399"/>
      <c r="I13" s="400" t="s">
        <v>26</v>
      </c>
      <c r="J13" s="400"/>
      <c r="K13" s="398" t="s">
        <v>12</v>
      </c>
      <c r="L13" s="398"/>
      <c r="M13" s="398"/>
      <c r="N13" s="401" t="s">
        <v>13</v>
      </c>
      <c r="O13" s="483" t="s">
        <v>336</v>
      </c>
      <c r="P13" s="484"/>
      <c r="Q13" s="484"/>
      <c r="R13" s="484"/>
      <c r="S13" s="484"/>
      <c r="T13" s="484"/>
      <c r="U13" s="484"/>
      <c r="V13" s="484"/>
      <c r="W13" s="484"/>
    </row>
    <row r="14" spans="1:23" ht="15" customHeight="1" x14ac:dyDescent="0.25">
      <c r="F14" s="353"/>
      <c r="G14" s="399"/>
      <c r="H14" s="399"/>
      <c r="I14" s="399" t="s">
        <v>27</v>
      </c>
      <c r="J14" s="399" t="s">
        <v>28</v>
      </c>
      <c r="K14" s="398"/>
      <c r="L14" s="398"/>
      <c r="M14" s="398"/>
      <c r="N14" s="401"/>
      <c r="O14" s="484"/>
      <c r="P14" s="484"/>
      <c r="Q14" s="484"/>
      <c r="R14" s="484"/>
      <c r="S14" s="484"/>
      <c r="T14" s="484"/>
      <c r="U14" s="484"/>
      <c r="V14" s="484"/>
      <c r="W14" s="484"/>
    </row>
    <row r="15" spans="1:23" x14ac:dyDescent="0.25">
      <c r="F15" s="353"/>
      <c r="G15" s="399"/>
      <c r="H15" s="399"/>
      <c r="I15" s="399"/>
      <c r="J15" s="399"/>
      <c r="K15" s="10" t="s">
        <v>14</v>
      </c>
      <c r="L15" s="10" t="s">
        <v>15</v>
      </c>
      <c r="M15" s="10" t="s">
        <v>16</v>
      </c>
      <c r="N15" s="401"/>
      <c r="O15" s="196" t="s">
        <v>331</v>
      </c>
      <c r="P15" s="196" t="s">
        <v>332</v>
      </c>
      <c r="Q15" s="196" t="s">
        <v>347</v>
      </c>
      <c r="R15" s="196" t="s">
        <v>348</v>
      </c>
      <c r="S15" s="196" t="s">
        <v>335</v>
      </c>
      <c r="T15" s="196" t="s">
        <v>337</v>
      </c>
      <c r="U15" s="196" t="s">
        <v>339</v>
      </c>
      <c r="V15" s="196" t="s">
        <v>340</v>
      </c>
      <c r="W15" s="127" t="s">
        <v>338</v>
      </c>
    </row>
    <row r="16" spans="1:23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346"/>
      <c r="O16" s="173"/>
      <c r="P16" s="173"/>
      <c r="Q16" s="173"/>
      <c r="R16" s="173"/>
      <c r="S16" s="173"/>
      <c r="T16" s="173"/>
      <c r="U16" s="173"/>
      <c r="V16" s="173"/>
      <c r="W16" s="173"/>
    </row>
    <row r="17" spans="6:32" ht="18" customHeight="1" x14ac:dyDescent="0.25">
      <c r="F17" s="29">
        <v>204</v>
      </c>
      <c r="G17" s="375" t="s">
        <v>289</v>
      </c>
      <c r="H17" s="376"/>
      <c r="I17" s="333">
        <v>210</v>
      </c>
      <c r="J17" s="333"/>
      <c r="K17" s="9">
        <v>11.53</v>
      </c>
      <c r="L17" s="9">
        <v>15.6</v>
      </c>
      <c r="M17" s="9">
        <v>40.4</v>
      </c>
      <c r="N17" s="105">
        <v>350.77</v>
      </c>
      <c r="O17" s="173">
        <v>43.7</v>
      </c>
      <c r="P17" s="173">
        <v>368</v>
      </c>
      <c r="Q17" s="173">
        <v>12.7</v>
      </c>
      <c r="R17" s="173">
        <v>126.3</v>
      </c>
      <c r="S17" s="173">
        <v>0.77</v>
      </c>
      <c r="T17" s="173">
        <v>72</v>
      </c>
      <c r="U17" s="173">
        <v>0.05</v>
      </c>
      <c r="V17" s="173">
        <v>0.08</v>
      </c>
      <c r="W17" s="173">
        <v>0.14000000000000001</v>
      </c>
      <c r="AA17" s="32"/>
      <c r="AB17" s="11"/>
      <c r="AC17" s="11"/>
      <c r="AD17" s="11"/>
      <c r="AE17" s="11"/>
      <c r="AF17" s="11"/>
    </row>
    <row r="18" spans="6:32" hidden="1" x14ac:dyDescent="0.25">
      <c r="F18" s="29"/>
      <c r="G18" s="381" t="s">
        <v>31</v>
      </c>
      <c r="H18" s="382"/>
      <c r="I18" s="10">
        <v>20</v>
      </c>
      <c r="J18" s="10">
        <v>20</v>
      </c>
      <c r="K18" s="3"/>
      <c r="L18" s="3"/>
      <c r="M18" s="3"/>
      <c r="N18" s="43"/>
      <c r="O18" s="211"/>
      <c r="P18" s="211"/>
      <c r="Q18" s="211"/>
      <c r="R18" s="211"/>
      <c r="S18" s="211"/>
      <c r="T18" s="211"/>
      <c r="U18" s="211"/>
      <c r="V18" s="211"/>
      <c r="W18" s="170"/>
      <c r="AA18" s="32"/>
      <c r="AB18" s="11"/>
      <c r="AC18" s="11"/>
      <c r="AD18" s="11"/>
      <c r="AE18" s="11"/>
      <c r="AF18" s="11"/>
    </row>
    <row r="19" spans="6:32" hidden="1" x14ac:dyDescent="0.25">
      <c r="F19" s="29"/>
      <c r="G19" s="412" t="s">
        <v>33</v>
      </c>
      <c r="H19" s="393"/>
      <c r="I19" s="10">
        <v>75</v>
      </c>
      <c r="J19" s="10">
        <v>75</v>
      </c>
      <c r="K19" s="9"/>
      <c r="L19" s="9"/>
      <c r="M19" s="9"/>
      <c r="N19" s="105"/>
      <c r="O19" s="176"/>
      <c r="P19" s="176"/>
      <c r="Q19" s="176"/>
      <c r="R19" s="176"/>
      <c r="S19" s="176"/>
      <c r="T19" s="176"/>
      <c r="U19" s="176"/>
      <c r="V19" s="176"/>
      <c r="W19" s="170"/>
      <c r="AA19" s="32"/>
      <c r="AB19" s="11"/>
      <c r="AC19" s="11"/>
      <c r="AD19" s="11"/>
      <c r="AE19" s="11"/>
      <c r="AF19" s="11"/>
    </row>
    <row r="20" spans="6:32" hidden="1" x14ac:dyDescent="0.25">
      <c r="F20" s="29"/>
      <c r="G20" s="412" t="s">
        <v>6</v>
      </c>
      <c r="H20" s="393"/>
      <c r="I20" s="10">
        <v>145</v>
      </c>
      <c r="J20" s="10">
        <v>143</v>
      </c>
      <c r="K20" s="3"/>
      <c r="L20" s="3"/>
      <c r="M20" s="3"/>
      <c r="N20" s="43"/>
      <c r="O20" s="211"/>
      <c r="P20" s="211"/>
      <c r="Q20" s="211"/>
      <c r="R20" s="211"/>
      <c r="S20" s="211"/>
      <c r="T20" s="211"/>
      <c r="U20" s="211"/>
      <c r="V20" s="211"/>
      <c r="W20" s="170"/>
      <c r="AA20" s="32"/>
      <c r="AB20" s="11"/>
      <c r="AC20" s="11"/>
      <c r="AD20" s="11"/>
      <c r="AE20" s="11"/>
      <c r="AF20" s="11"/>
    </row>
    <row r="21" spans="6:32" hidden="1" x14ac:dyDescent="0.25">
      <c r="F21" s="29"/>
      <c r="G21" s="382" t="s">
        <v>8</v>
      </c>
      <c r="H21" s="382"/>
      <c r="I21" s="10">
        <v>15</v>
      </c>
      <c r="J21" s="10">
        <v>15</v>
      </c>
      <c r="K21" s="4"/>
      <c r="L21" s="4"/>
      <c r="M21" s="4"/>
      <c r="N21" s="48"/>
      <c r="O21" s="170"/>
      <c r="P21" s="170"/>
      <c r="Q21" s="170"/>
      <c r="R21" s="170"/>
      <c r="S21" s="170"/>
      <c r="T21" s="170"/>
      <c r="U21" s="170"/>
      <c r="V21" s="170"/>
      <c r="W21" s="170"/>
      <c r="AB21" s="11"/>
      <c r="AC21" s="1"/>
      <c r="AD21" s="1"/>
      <c r="AE21" s="1"/>
      <c r="AF21" s="1"/>
    </row>
    <row r="22" spans="6:32" hidden="1" x14ac:dyDescent="0.25">
      <c r="F22" s="29"/>
      <c r="G22" s="381" t="s">
        <v>35</v>
      </c>
      <c r="H22" s="382"/>
      <c r="I22" s="10">
        <v>10</v>
      </c>
      <c r="J22" s="10">
        <v>10</v>
      </c>
      <c r="K22" s="4"/>
      <c r="L22" s="4"/>
      <c r="M22" s="4"/>
      <c r="N22" s="48"/>
      <c r="O22" s="170"/>
      <c r="P22" s="170"/>
      <c r="Q22" s="170"/>
      <c r="R22" s="170"/>
      <c r="S22" s="170"/>
      <c r="T22" s="170"/>
      <c r="U22" s="170"/>
      <c r="V22" s="170"/>
      <c r="W22" s="170"/>
      <c r="AB22" s="11"/>
      <c r="AC22" s="1"/>
      <c r="AD22" s="1"/>
      <c r="AE22" s="1"/>
      <c r="AF22" s="1"/>
    </row>
    <row r="23" spans="6:32" hidden="1" x14ac:dyDescent="0.25">
      <c r="F23" s="29"/>
      <c r="G23" s="382" t="s">
        <v>9</v>
      </c>
      <c r="H23" s="382"/>
      <c r="I23" s="10">
        <v>5</v>
      </c>
      <c r="J23" s="10">
        <v>5</v>
      </c>
      <c r="K23" s="4"/>
      <c r="L23" s="4"/>
      <c r="M23" s="4"/>
      <c r="N23" s="48"/>
      <c r="O23" s="170"/>
      <c r="P23" s="170"/>
      <c r="Q23" s="170"/>
      <c r="R23" s="170"/>
      <c r="S23" s="170"/>
      <c r="T23" s="170"/>
      <c r="U23" s="170"/>
      <c r="V23" s="170"/>
      <c r="W23" s="170"/>
      <c r="AB23" s="11"/>
      <c r="AC23" s="11"/>
      <c r="AD23" s="11"/>
      <c r="AE23" s="11"/>
      <c r="AF23" s="11"/>
    </row>
    <row r="24" spans="6:32" hidden="1" x14ac:dyDescent="0.25">
      <c r="F24" s="29"/>
      <c r="G24" s="381" t="s">
        <v>215</v>
      </c>
      <c r="H24" s="382"/>
      <c r="I24" s="10">
        <v>0.01</v>
      </c>
      <c r="J24" s="10">
        <v>0.01</v>
      </c>
      <c r="K24" s="4"/>
      <c r="L24" s="4"/>
      <c r="M24" s="4"/>
      <c r="N24" s="48"/>
      <c r="O24" s="170"/>
      <c r="P24" s="170"/>
      <c r="Q24" s="170"/>
      <c r="R24" s="170"/>
      <c r="S24" s="170"/>
      <c r="T24" s="170"/>
      <c r="U24" s="170"/>
      <c r="V24" s="170"/>
      <c r="W24" s="170"/>
      <c r="AB24" s="11"/>
      <c r="AC24" s="11"/>
      <c r="AD24" s="11"/>
      <c r="AE24" s="11"/>
      <c r="AF24" s="11"/>
    </row>
    <row r="25" spans="6:32" hidden="1" x14ac:dyDescent="0.25">
      <c r="F25" s="29"/>
      <c r="G25" s="439" t="s">
        <v>216</v>
      </c>
      <c r="H25" s="494"/>
      <c r="I25" s="10">
        <v>5</v>
      </c>
      <c r="J25" s="10">
        <v>5</v>
      </c>
      <c r="K25" s="4"/>
      <c r="L25" s="4"/>
      <c r="M25" s="4"/>
      <c r="N25" s="48"/>
      <c r="O25" s="170"/>
      <c r="P25" s="170"/>
      <c r="Q25" s="170"/>
      <c r="R25" s="170"/>
      <c r="S25" s="170"/>
      <c r="T25" s="170"/>
      <c r="U25" s="170"/>
      <c r="V25" s="170"/>
      <c r="W25" s="170"/>
      <c r="AB25" s="11"/>
      <c r="AC25" s="11"/>
      <c r="AD25" s="11"/>
      <c r="AE25" s="11"/>
      <c r="AF25" s="11"/>
    </row>
    <row r="26" spans="6:32" hidden="1" x14ac:dyDescent="0.25">
      <c r="F26" s="29"/>
      <c r="G26" s="439" t="s">
        <v>7</v>
      </c>
      <c r="H26" s="494"/>
      <c r="I26" s="10">
        <v>5</v>
      </c>
      <c r="J26" s="10">
        <v>5</v>
      </c>
      <c r="K26" s="4"/>
      <c r="L26" s="4"/>
      <c r="M26" s="4"/>
      <c r="N26" s="48"/>
      <c r="O26" s="170"/>
      <c r="P26" s="170"/>
      <c r="Q26" s="170"/>
      <c r="R26" s="170"/>
      <c r="S26" s="170"/>
      <c r="T26" s="170"/>
      <c r="U26" s="170"/>
      <c r="V26" s="170"/>
      <c r="W26" s="170"/>
      <c r="AB26" s="11"/>
      <c r="AC26" s="11"/>
      <c r="AD26" s="11"/>
      <c r="AE26" s="11"/>
      <c r="AF26" s="11"/>
    </row>
    <row r="27" spans="6:32" hidden="1" x14ac:dyDescent="0.25">
      <c r="F27" s="29"/>
      <c r="G27" s="439" t="s">
        <v>107</v>
      </c>
      <c r="H27" s="494"/>
      <c r="I27" s="10"/>
      <c r="J27" s="10">
        <v>236</v>
      </c>
      <c r="K27" s="4"/>
      <c r="L27" s="4"/>
      <c r="M27" s="4"/>
      <c r="N27" s="48"/>
      <c r="O27" s="170"/>
      <c r="P27" s="170"/>
      <c r="Q27" s="170"/>
      <c r="R27" s="170"/>
      <c r="S27" s="170"/>
      <c r="T27" s="170"/>
      <c r="U27" s="170"/>
      <c r="V27" s="170"/>
      <c r="W27" s="170"/>
      <c r="AB27" s="11"/>
      <c r="AC27" s="11"/>
      <c r="AD27" s="11"/>
      <c r="AE27" s="11"/>
      <c r="AF27" s="11"/>
    </row>
    <row r="28" spans="6:32" x14ac:dyDescent="0.25">
      <c r="F28" s="29">
        <v>14</v>
      </c>
      <c r="G28" s="374" t="s">
        <v>36</v>
      </c>
      <c r="H28" s="374"/>
      <c r="I28" s="337">
        <v>10</v>
      </c>
      <c r="J28" s="337"/>
      <c r="K28" s="23">
        <v>7.0000000000000007E-2</v>
      </c>
      <c r="L28" s="23">
        <v>8.1999999999999993</v>
      </c>
      <c r="M28" s="23">
        <v>7.0000000000000007E-2</v>
      </c>
      <c r="N28" s="167">
        <v>74</v>
      </c>
      <c r="O28" s="173">
        <v>3</v>
      </c>
      <c r="P28" s="173">
        <v>2.4</v>
      </c>
      <c r="Q28" s="173"/>
      <c r="R28" s="173">
        <v>3</v>
      </c>
      <c r="S28" s="173">
        <v>0.02</v>
      </c>
      <c r="T28" s="173">
        <v>63</v>
      </c>
      <c r="U28" s="173"/>
      <c r="V28" s="173">
        <v>0.01</v>
      </c>
      <c r="W28" s="170"/>
    </row>
    <row r="29" spans="6:32" ht="18.75" customHeight="1" x14ac:dyDescent="0.25">
      <c r="F29" s="29"/>
      <c r="G29" s="334" t="s">
        <v>299</v>
      </c>
      <c r="H29" s="334"/>
      <c r="I29" s="346">
        <v>75</v>
      </c>
      <c r="J29" s="348"/>
      <c r="K29" s="9">
        <v>5.7</v>
      </c>
      <c r="L29" s="9">
        <v>2.2000000000000002</v>
      </c>
      <c r="M29" s="9">
        <v>37.799999999999997</v>
      </c>
      <c r="N29" s="105">
        <v>196</v>
      </c>
      <c r="O29" s="173">
        <v>40.299999999999997</v>
      </c>
      <c r="P29" s="173">
        <v>14.25</v>
      </c>
      <c r="Q29" s="173">
        <v>9.75</v>
      </c>
      <c r="R29" s="173">
        <v>26.2</v>
      </c>
      <c r="S29" s="173">
        <v>0.9</v>
      </c>
      <c r="T29" s="174"/>
      <c r="U29" s="173">
        <v>0.08</v>
      </c>
      <c r="V29" s="173">
        <v>0.02</v>
      </c>
      <c r="W29" s="170"/>
    </row>
    <row r="30" spans="6:32" ht="28.5" customHeight="1" x14ac:dyDescent="0.25">
      <c r="F30" s="29">
        <v>258</v>
      </c>
      <c r="G30" s="395" t="s">
        <v>39</v>
      </c>
      <c r="H30" s="395"/>
      <c r="I30" s="333">
        <v>200</v>
      </c>
      <c r="J30" s="333"/>
      <c r="K30" s="9">
        <v>2.9</v>
      </c>
      <c r="L30" s="9">
        <v>2.6</v>
      </c>
      <c r="M30" s="9">
        <v>16.100000000000001</v>
      </c>
      <c r="N30" s="105">
        <v>98.6</v>
      </c>
      <c r="O30" s="173">
        <v>46.2</v>
      </c>
      <c r="P30" s="173">
        <v>25.7</v>
      </c>
      <c r="Q30" s="173">
        <v>7</v>
      </c>
      <c r="R30" s="173">
        <v>45</v>
      </c>
      <c r="S30" s="173">
        <v>0.13</v>
      </c>
      <c r="T30" s="173">
        <v>40</v>
      </c>
      <c r="U30" s="173">
        <v>0.04</v>
      </c>
      <c r="V30" s="173">
        <v>0.1</v>
      </c>
      <c r="W30" s="173">
        <v>1.3</v>
      </c>
    </row>
    <row r="31" spans="6:32" hidden="1" x14ac:dyDescent="0.25">
      <c r="F31" s="49"/>
      <c r="G31" s="382" t="s">
        <v>40</v>
      </c>
      <c r="H31" s="382"/>
      <c r="I31" s="8">
        <v>2</v>
      </c>
      <c r="J31" s="8">
        <v>2</v>
      </c>
      <c r="K31" s="3"/>
      <c r="L31" s="3"/>
      <c r="M31" s="3"/>
      <c r="N31" s="43"/>
      <c r="O31" s="211"/>
      <c r="P31" s="211"/>
      <c r="Q31" s="211"/>
      <c r="R31" s="211"/>
      <c r="S31" s="211"/>
      <c r="T31" s="211"/>
      <c r="U31" s="211"/>
      <c r="V31" s="211"/>
      <c r="W31" s="170"/>
    </row>
    <row r="32" spans="6:32" hidden="1" x14ac:dyDescent="0.25">
      <c r="F32" s="49"/>
      <c r="G32" s="382" t="s">
        <v>41</v>
      </c>
      <c r="H32" s="382"/>
      <c r="I32" s="8">
        <v>107</v>
      </c>
      <c r="J32" s="8">
        <v>107</v>
      </c>
      <c r="K32" s="3"/>
      <c r="L32" s="3"/>
      <c r="M32" s="3"/>
      <c r="N32" s="43"/>
      <c r="O32" s="211"/>
      <c r="P32" s="211"/>
      <c r="Q32" s="211"/>
      <c r="R32" s="211"/>
      <c r="S32" s="211"/>
      <c r="T32" s="211"/>
      <c r="U32" s="211"/>
      <c r="V32" s="211"/>
      <c r="W32" s="170"/>
    </row>
    <row r="33" spans="6:32" hidden="1" x14ac:dyDescent="0.25">
      <c r="F33" s="49"/>
      <c r="G33" s="382" t="s">
        <v>35</v>
      </c>
      <c r="H33" s="382"/>
      <c r="I33" s="8">
        <v>15</v>
      </c>
      <c r="J33" s="8">
        <v>15</v>
      </c>
      <c r="K33" s="3"/>
      <c r="L33" s="3"/>
      <c r="M33" s="3"/>
      <c r="N33" s="43"/>
      <c r="O33" s="211"/>
      <c r="P33" s="211"/>
      <c r="Q33" s="211"/>
      <c r="R33" s="211"/>
      <c r="S33" s="211"/>
      <c r="T33" s="211"/>
      <c r="U33" s="211"/>
      <c r="V33" s="211"/>
      <c r="W33" s="170"/>
    </row>
    <row r="34" spans="6:32" hidden="1" x14ac:dyDescent="0.25">
      <c r="F34" s="49"/>
      <c r="G34" s="382" t="s">
        <v>33</v>
      </c>
      <c r="H34" s="382"/>
      <c r="I34" s="8">
        <v>100</v>
      </c>
      <c r="J34" s="8">
        <v>100</v>
      </c>
      <c r="K34" s="3"/>
      <c r="L34" s="3"/>
      <c r="M34" s="3"/>
      <c r="N34" s="43"/>
      <c r="O34" s="211"/>
      <c r="P34" s="211"/>
      <c r="Q34" s="211"/>
      <c r="R34" s="211"/>
      <c r="S34" s="211"/>
      <c r="T34" s="211"/>
      <c r="U34" s="211"/>
      <c r="V34" s="211"/>
      <c r="W34" s="170"/>
    </row>
    <row r="35" spans="6:32" hidden="1" x14ac:dyDescent="0.25">
      <c r="F35" s="49"/>
      <c r="G35" s="84"/>
      <c r="H35" s="85"/>
      <c r="I35" s="86"/>
      <c r="J35" s="86"/>
      <c r="K35" s="3"/>
      <c r="L35" s="3"/>
      <c r="M35" s="3"/>
      <c r="N35" s="192"/>
      <c r="O35" s="226"/>
      <c r="P35" s="226"/>
      <c r="Q35" s="226"/>
      <c r="R35" s="226"/>
      <c r="S35" s="226"/>
      <c r="T35" s="226"/>
      <c r="U35" s="226"/>
      <c r="V35" s="226"/>
      <c r="W35" s="170"/>
    </row>
    <row r="36" spans="6:32" x14ac:dyDescent="0.25">
      <c r="F36" s="49"/>
      <c r="G36" s="340" t="s">
        <v>42</v>
      </c>
      <c r="H36" s="340"/>
      <c r="I36" s="341">
        <f>I17+I28+I29+I30</f>
        <v>495</v>
      </c>
      <c r="J36" s="342"/>
      <c r="K36" s="3">
        <f>SUM(K17:K34)</f>
        <v>20.2</v>
      </c>
      <c r="L36" s="3">
        <f>SUM(L17:L34)</f>
        <v>28.599999999999998</v>
      </c>
      <c r="M36" s="3">
        <f>SUM(M17:M34)</f>
        <v>94.37</v>
      </c>
      <c r="N36" s="43">
        <v>719.37</v>
      </c>
      <c r="O36" s="211">
        <f>SUM(O17:O35)</f>
        <v>133.19999999999999</v>
      </c>
      <c r="P36" s="211">
        <f t="shared" ref="P36:W36" si="0">SUM(P17:P35)</f>
        <v>410.34999999999997</v>
      </c>
      <c r="Q36" s="211">
        <f t="shared" si="0"/>
        <v>29.45</v>
      </c>
      <c r="R36" s="211">
        <f t="shared" si="0"/>
        <v>200.5</v>
      </c>
      <c r="S36" s="211">
        <f t="shared" si="0"/>
        <v>1.8199999999999998</v>
      </c>
      <c r="T36" s="211">
        <f t="shared" si="0"/>
        <v>175</v>
      </c>
      <c r="U36" s="211">
        <f t="shared" si="0"/>
        <v>0.17</v>
      </c>
      <c r="V36" s="211">
        <f t="shared" si="0"/>
        <v>0.21000000000000002</v>
      </c>
      <c r="W36" s="211">
        <f t="shared" si="0"/>
        <v>1.44</v>
      </c>
    </row>
    <row r="37" spans="6:32" x14ac:dyDescent="0.25">
      <c r="F37" s="75"/>
      <c r="G37" s="26"/>
      <c r="H37" s="26"/>
      <c r="I37" s="27"/>
      <c r="J37" s="27"/>
      <c r="K37" s="27"/>
      <c r="L37" s="27"/>
      <c r="M37" s="27"/>
      <c r="N37" s="168">
        <f>N36/N113</f>
        <v>0.22768331898516228</v>
      </c>
      <c r="O37" s="226"/>
      <c r="P37" s="226"/>
      <c r="Q37" s="226"/>
      <c r="R37" s="226"/>
      <c r="S37" s="226"/>
      <c r="T37" s="226"/>
      <c r="U37" s="226"/>
      <c r="V37" s="226"/>
      <c r="W37" s="170"/>
    </row>
    <row r="38" spans="6:32" x14ac:dyDescent="0.25">
      <c r="F38" s="333" t="s">
        <v>43</v>
      </c>
      <c r="G38" s="333"/>
      <c r="H38" s="333"/>
      <c r="I38" s="333"/>
      <c r="J38" s="333"/>
      <c r="K38" s="333"/>
      <c r="L38" s="333"/>
      <c r="M38" s="333"/>
      <c r="N38" s="346"/>
      <c r="O38" s="176"/>
      <c r="P38" s="176"/>
      <c r="Q38" s="176"/>
      <c r="R38" s="176"/>
      <c r="S38" s="176"/>
      <c r="T38" s="176"/>
      <c r="U38" s="176"/>
      <c r="V38" s="176"/>
      <c r="W38" s="170"/>
    </row>
    <row r="39" spans="6:32" x14ac:dyDescent="0.25">
      <c r="F39" s="49"/>
      <c r="G39" s="374" t="s">
        <v>44</v>
      </c>
      <c r="H39" s="374"/>
      <c r="I39" s="337">
        <v>290</v>
      </c>
      <c r="J39" s="337"/>
      <c r="K39" s="3">
        <f>K40+K41</f>
        <v>1.74</v>
      </c>
      <c r="L39" s="3">
        <f>L40+L41</f>
        <v>0.48</v>
      </c>
      <c r="M39" s="3">
        <f>M40+M41</f>
        <v>26.369999999999997</v>
      </c>
      <c r="N39" s="43">
        <f>N40+N41</f>
        <v>108</v>
      </c>
      <c r="O39" s="211"/>
      <c r="P39" s="211"/>
      <c r="Q39" s="211"/>
      <c r="R39" s="211"/>
      <c r="S39" s="211"/>
      <c r="T39" s="211"/>
      <c r="U39" s="211"/>
      <c r="V39" s="211"/>
      <c r="W39" s="170"/>
    </row>
    <row r="40" spans="6:32" hidden="1" x14ac:dyDescent="0.25">
      <c r="F40" s="49"/>
      <c r="G40" s="423" t="s">
        <v>134</v>
      </c>
      <c r="H40" s="392"/>
      <c r="I40" s="400">
        <v>90</v>
      </c>
      <c r="J40" s="400"/>
      <c r="K40" s="8">
        <v>0.54</v>
      </c>
      <c r="L40" s="8">
        <v>0.18</v>
      </c>
      <c r="M40" s="8">
        <v>15.12</v>
      </c>
      <c r="N40" s="133">
        <v>58.5</v>
      </c>
      <c r="O40" s="171"/>
      <c r="P40" s="171"/>
      <c r="Q40" s="171"/>
      <c r="R40" s="171"/>
      <c r="S40" s="171"/>
      <c r="T40" s="171"/>
      <c r="U40" s="171"/>
      <c r="V40" s="171"/>
      <c r="W40" s="170"/>
    </row>
    <row r="41" spans="6:32" hidden="1" x14ac:dyDescent="0.25">
      <c r="F41" s="49"/>
      <c r="G41" s="381" t="s">
        <v>183</v>
      </c>
      <c r="H41" s="382"/>
      <c r="I41" s="400">
        <v>200</v>
      </c>
      <c r="J41" s="400"/>
      <c r="K41" s="8">
        <v>1.2</v>
      </c>
      <c r="L41" s="8">
        <v>0.3</v>
      </c>
      <c r="M41" s="141">
        <v>11.25</v>
      </c>
      <c r="N41" s="133">
        <v>49.5</v>
      </c>
      <c r="O41" s="171"/>
      <c r="P41" s="171"/>
      <c r="Q41" s="171"/>
      <c r="R41" s="171"/>
      <c r="S41" s="171"/>
      <c r="T41" s="171"/>
      <c r="U41" s="171"/>
      <c r="V41" s="171"/>
      <c r="W41" s="170"/>
    </row>
    <row r="42" spans="6:32" x14ac:dyDescent="0.25">
      <c r="F42" s="49"/>
      <c r="G42" s="340" t="s">
        <v>42</v>
      </c>
      <c r="H42" s="340"/>
      <c r="I42" s="337">
        <f>SUM(I40:I41)</f>
        <v>290</v>
      </c>
      <c r="J42" s="337"/>
      <c r="K42" s="3">
        <f>K39</f>
        <v>1.74</v>
      </c>
      <c r="L42" s="3">
        <f>L39</f>
        <v>0.48</v>
      </c>
      <c r="M42" s="3">
        <f>M39</f>
        <v>26.369999999999997</v>
      </c>
      <c r="N42" s="43">
        <f>N39</f>
        <v>108</v>
      </c>
      <c r="O42" s="176">
        <v>140</v>
      </c>
      <c r="P42" s="176">
        <v>8</v>
      </c>
      <c r="Q42" s="176">
        <v>12</v>
      </c>
      <c r="R42" s="176">
        <v>11</v>
      </c>
      <c r="S42" s="180" t="s">
        <v>349</v>
      </c>
      <c r="T42" s="180"/>
      <c r="U42" s="180" t="s">
        <v>350</v>
      </c>
      <c r="V42" s="180" t="s">
        <v>345</v>
      </c>
      <c r="W42" s="176">
        <v>28</v>
      </c>
    </row>
    <row r="43" spans="6:32" x14ac:dyDescent="0.25">
      <c r="F43" s="75"/>
      <c r="G43" s="26"/>
      <c r="H43" s="26"/>
      <c r="I43" s="27"/>
      <c r="J43" s="27"/>
      <c r="K43" s="27"/>
      <c r="L43" s="27"/>
      <c r="M43" s="27"/>
      <c r="N43" s="168">
        <f>N42/N113</f>
        <v>3.4182407454296848E-2</v>
      </c>
      <c r="O43" s="226"/>
      <c r="P43" s="226"/>
      <c r="Q43" s="226"/>
      <c r="R43" s="226"/>
      <c r="S43" s="226"/>
      <c r="T43" s="226"/>
      <c r="U43" s="226"/>
      <c r="V43" s="226"/>
      <c r="W43" s="170"/>
    </row>
    <row r="44" spans="6:32" ht="18.75" x14ac:dyDescent="0.3">
      <c r="F44" s="333" t="s">
        <v>45</v>
      </c>
      <c r="G44" s="333"/>
      <c r="H44" s="333"/>
      <c r="I44" s="333"/>
      <c r="J44" s="333"/>
      <c r="K44" s="333"/>
      <c r="L44" s="333"/>
      <c r="M44" s="333"/>
      <c r="N44" s="346"/>
      <c r="O44" s="176"/>
      <c r="P44" s="176"/>
      <c r="Q44" s="176"/>
      <c r="R44" s="176"/>
      <c r="S44" s="176"/>
      <c r="T44" s="176"/>
      <c r="U44" s="176"/>
      <c r="V44" s="176"/>
      <c r="W44" s="170"/>
      <c r="AA44" s="7"/>
      <c r="AB44" s="11"/>
      <c r="AC44" s="11"/>
      <c r="AD44" s="11"/>
      <c r="AE44" s="11"/>
      <c r="AF44" s="11"/>
    </row>
    <row r="45" spans="6:32" ht="19.5" customHeight="1" x14ac:dyDescent="0.25">
      <c r="F45" s="29">
        <v>41</v>
      </c>
      <c r="G45" s="495" t="s">
        <v>247</v>
      </c>
      <c r="H45" s="496"/>
      <c r="I45" s="333">
        <v>100</v>
      </c>
      <c r="J45" s="333"/>
      <c r="K45" s="9">
        <v>2.23</v>
      </c>
      <c r="L45" s="9">
        <v>6.02</v>
      </c>
      <c r="M45" s="9">
        <v>12.11</v>
      </c>
      <c r="N45" s="105">
        <v>113.25</v>
      </c>
      <c r="O45" s="172">
        <v>336.5</v>
      </c>
      <c r="P45" s="172">
        <v>25.7</v>
      </c>
      <c r="Q45" s="172">
        <v>20.9</v>
      </c>
      <c r="R45" s="172">
        <v>57.9</v>
      </c>
      <c r="S45" s="172">
        <v>0.4</v>
      </c>
      <c r="T45" s="172"/>
      <c r="U45" s="172">
        <v>0.08</v>
      </c>
      <c r="V45" s="172">
        <v>0.03</v>
      </c>
      <c r="W45" s="172">
        <v>15.9</v>
      </c>
      <c r="AA45" s="31"/>
      <c r="AB45" s="11"/>
      <c r="AC45" s="11"/>
      <c r="AD45" s="11"/>
      <c r="AE45" s="11"/>
      <c r="AF45" s="11"/>
    </row>
    <row r="46" spans="6:32" hidden="1" x14ac:dyDescent="0.25">
      <c r="F46" s="29"/>
      <c r="G46" s="382" t="s">
        <v>5</v>
      </c>
      <c r="H46" s="382"/>
      <c r="I46" s="10">
        <v>47</v>
      </c>
      <c r="J46" s="10">
        <v>35</v>
      </c>
      <c r="K46" s="4"/>
      <c r="L46" s="4"/>
      <c r="M46" s="4"/>
      <c r="N46" s="48"/>
      <c r="O46" s="170"/>
      <c r="P46" s="170"/>
      <c r="Q46" s="170"/>
      <c r="R46" s="170"/>
      <c r="S46" s="170"/>
      <c r="T46" s="170"/>
      <c r="U46" s="170"/>
      <c r="V46" s="170"/>
      <c r="W46" s="170"/>
      <c r="AB46" s="11"/>
      <c r="AC46" s="1"/>
      <c r="AD46" s="1"/>
      <c r="AE46" s="1"/>
      <c r="AF46" s="1"/>
    </row>
    <row r="47" spans="6:32" hidden="1" x14ac:dyDescent="0.25">
      <c r="F47" s="29"/>
      <c r="G47" s="381" t="s">
        <v>62</v>
      </c>
      <c r="H47" s="382"/>
      <c r="I47" s="10">
        <v>44</v>
      </c>
      <c r="J47" s="10">
        <v>35</v>
      </c>
      <c r="K47" s="4"/>
      <c r="L47" s="4"/>
      <c r="M47" s="4"/>
      <c r="N47" s="48"/>
      <c r="O47" s="170"/>
      <c r="P47" s="170"/>
      <c r="Q47" s="170"/>
      <c r="R47" s="170"/>
      <c r="S47" s="170"/>
      <c r="T47" s="170"/>
      <c r="U47" s="170"/>
      <c r="V47" s="170"/>
      <c r="W47" s="170"/>
      <c r="AB47" s="11"/>
      <c r="AC47" s="11"/>
      <c r="AD47" s="11"/>
      <c r="AE47" s="11"/>
      <c r="AF47" s="11"/>
    </row>
    <row r="48" spans="6:32" ht="33.75" hidden="1" customHeight="1" x14ac:dyDescent="0.25">
      <c r="F48" s="29"/>
      <c r="G48" s="488" t="s">
        <v>248</v>
      </c>
      <c r="H48" s="378"/>
      <c r="I48" s="29">
        <v>42</v>
      </c>
      <c r="J48" s="29">
        <v>25</v>
      </c>
      <c r="K48" s="4"/>
      <c r="L48" s="4"/>
      <c r="M48" s="4"/>
      <c r="N48" s="48"/>
      <c r="O48" s="170"/>
      <c r="P48" s="170"/>
      <c r="Q48" s="170"/>
      <c r="R48" s="170"/>
      <c r="S48" s="170"/>
      <c r="T48" s="170"/>
      <c r="U48" s="170"/>
      <c r="V48" s="170"/>
      <c r="W48" s="170"/>
      <c r="AB48" s="11"/>
      <c r="AC48" s="11"/>
      <c r="AD48" s="11"/>
      <c r="AE48" s="11"/>
      <c r="AF48" s="11"/>
    </row>
    <row r="49" spans="6:34" hidden="1" x14ac:dyDescent="0.25">
      <c r="F49" s="29"/>
      <c r="G49" s="382" t="s">
        <v>10</v>
      </c>
      <c r="H49" s="382"/>
      <c r="I49" s="10">
        <v>5.5</v>
      </c>
      <c r="J49" s="10">
        <v>5.5</v>
      </c>
      <c r="K49" s="4"/>
      <c r="L49" s="4"/>
      <c r="M49" s="4"/>
      <c r="N49" s="48"/>
      <c r="O49" s="170"/>
      <c r="P49" s="170"/>
      <c r="Q49" s="170"/>
      <c r="R49" s="170"/>
      <c r="S49" s="170"/>
      <c r="T49" s="170"/>
      <c r="U49" s="170"/>
      <c r="V49" s="170"/>
      <c r="W49" s="170"/>
      <c r="AB49" s="11"/>
      <c r="AC49" s="15"/>
      <c r="AD49" s="15"/>
      <c r="AE49" s="15"/>
      <c r="AF49" s="15"/>
    </row>
    <row r="50" spans="6:34" ht="29.25" customHeight="1" x14ac:dyDescent="0.25">
      <c r="F50" s="29">
        <v>35</v>
      </c>
      <c r="G50" s="375" t="s">
        <v>356</v>
      </c>
      <c r="H50" s="376"/>
      <c r="I50" s="333">
        <v>300</v>
      </c>
      <c r="J50" s="333"/>
      <c r="K50" s="9">
        <v>1.93</v>
      </c>
      <c r="L50" s="9">
        <v>6.34</v>
      </c>
      <c r="M50" s="9">
        <v>11</v>
      </c>
      <c r="N50" s="105">
        <v>106.8</v>
      </c>
      <c r="O50" s="173">
        <v>490</v>
      </c>
      <c r="P50" s="173">
        <v>29.4</v>
      </c>
      <c r="Q50" s="173">
        <v>29.6</v>
      </c>
      <c r="R50" s="173">
        <v>86.6</v>
      </c>
      <c r="S50" s="173">
        <v>1.1000000000000001</v>
      </c>
      <c r="T50" s="173">
        <v>5.8</v>
      </c>
      <c r="U50" s="173">
        <v>0.18</v>
      </c>
      <c r="V50" s="173">
        <v>0.12</v>
      </c>
      <c r="W50" s="173">
        <v>11.46</v>
      </c>
      <c r="Z50" s="76"/>
      <c r="AA50" s="436"/>
      <c r="AB50" s="436"/>
      <c r="AC50" s="322"/>
      <c r="AD50" s="322"/>
      <c r="AE50" s="15"/>
      <c r="AF50" s="15"/>
      <c r="AG50" s="15"/>
      <c r="AH50" s="15"/>
    </row>
    <row r="51" spans="6:34" ht="14.25" hidden="1" customHeight="1" x14ac:dyDescent="0.25">
      <c r="F51" s="29"/>
      <c r="G51" s="437" t="s">
        <v>5</v>
      </c>
      <c r="H51" s="344"/>
      <c r="I51" s="2">
        <v>140</v>
      </c>
      <c r="J51" s="2">
        <v>105</v>
      </c>
      <c r="K51" s="9"/>
      <c r="L51" s="9"/>
      <c r="M51" s="9"/>
      <c r="N51" s="105"/>
      <c r="O51" s="173"/>
      <c r="P51" s="173"/>
      <c r="Q51" s="173"/>
      <c r="R51" s="173"/>
      <c r="S51" s="173"/>
      <c r="T51" s="173"/>
      <c r="U51" s="173"/>
      <c r="V51" s="173"/>
      <c r="W51" s="173"/>
      <c r="Z51" s="76"/>
      <c r="AA51" s="37"/>
      <c r="AB51" s="37"/>
      <c r="AC51" s="15"/>
      <c r="AD51" s="15"/>
      <c r="AE51" s="15"/>
      <c r="AF51" s="15"/>
      <c r="AG51" s="15"/>
      <c r="AH51" s="15"/>
    </row>
    <row r="52" spans="6:34" hidden="1" x14ac:dyDescent="0.25">
      <c r="F52" s="29"/>
      <c r="G52" s="390" t="s">
        <v>49</v>
      </c>
      <c r="H52" s="390"/>
      <c r="I52" s="10">
        <v>15</v>
      </c>
      <c r="J52" s="10">
        <v>12</v>
      </c>
      <c r="K52" s="4"/>
      <c r="L52" s="4"/>
      <c r="M52" s="4"/>
      <c r="N52" s="48"/>
      <c r="O52" s="170"/>
      <c r="P52" s="170"/>
      <c r="Q52" s="170"/>
      <c r="R52" s="170"/>
      <c r="S52" s="170"/>
      <c r="T52" s="170"/>
      <c r="U52" s="170"/>
      <c r="V52" s="170"/>
      <c r="W52" s="173"/>
      <c r="Z52" s="76"/>
      <c r="AA52" s="430"/>
      <c r="AB52" s="430"/>
      <c r="AC52" s="11"/>
      <c r="AD52" s="11"/>
    </row>
    <row r="53" spans="6:34" hidden="1" x14ac:dyDescent="0.25">
      <c r="F53" s="29"/>
      <c r="G53" s="343" t="s">
        <v>53</v>
      </c>
      <c r="H53" s="344"/>
      <c r="I53" s="10">
        <v>15</v>
      </c>
      <c r="J53" s="10">
        <v>12</v>
      </c>
      <c r="K53" s="4"/>
      <c r="L53" s="4"/>
      <c r="M53" s="4"/>
      <c r="N53" s="48"/>
      <c r="O53" s="170"/>
      <c r="P53" s="170"/>
      <c r="Q53" s="170"/>
      <c r="R53" s="170"/>
      <c r="S53" s="170"/>
      <c r="T53" s="170"/>
      <c r="U53" s="170"/>
      <c r="V53" s="170"/>
      <c r="W53" s="173"/>
      <c r="Z53" s="76"/>
      <c r="AA53" s="430"/>
      <c r="AB53" s="430"/>
      <c r="AC53" s="11"/>
      <c r="AD53" s="11"/>
    </row>
    <row r="54" spans="6:34" hidden="1" x14ac:dyDescent="0.25">
      <c r="F54" s="29"/>
      <c r="G54" s="382" t="s">
        <v>10</v>
      </c>
      <c r="H54" s="382"/>
      <c r="I54" s="10">
        <v>4</v>
      </c>
      <c r="J54" s="10">
        <v>4</v>
      </c>
      <c r="K54" s="4"/>
      <c r="L54" s="4"/>
      <c r="M54" s="4"/>
      <c r="N54" s="48"/>
      <c r="O54" s="170"/>
      <c r="P54" s="170"/>
      <c r="Q54" s="170"/>
      <c r="R54" s="170"/>
      <c r="S54" s="170"/>
      <c r="T54" s="170"/>
      <c r="U54" s="170"/>
      <c r="V54" s="170"/>
      <c r="W54" s="173"/>
      <c r="Z54" s="76"/>
      <c r="AA54" s="430"/>
      <c r="AB54" s="430"/>
      <c r="AC54" s="11"/>
      <c r="AD54" s="11"/>
    </row>
    <row r="55" spans="6:34" hidden="1" x14ac:dyDescent="0.25">
      <c r="F55" s="29"/>
      <c r="G55" s="382" t="s">
        <v>325</v>
      </c>
      <c r="H55" s="382"/>
      <c r="I55" s="10"/>
      <c r="J55" s="10">
        <v>60</v>
      </c>
      <c r="K55" s="4"/>
      <c r="L55" s="4"/>
      <c r="M55" s="4"/>
      <c r="N55" s="48"/>
      <c r="O55" s="170"/>
      <c r="P55" s="170"/>
      <c r="Q55" s="170"/>
      <c r="R55" s="170"/>
      <c r="S55" s="170"/>
      <c r="T55" s="170"/>
      <c r="U55" s="170"/>
      <c r="V55" s="170"/>
      <c r="W55" s="173"/>
      <c r="Z55" s="76"/>
      <c r="AA55" s="52"/>
      <c r="AB55" s="52"/>
      <c r="AC55" s="11"/>
      <c r="AD55" s="11"/>
    </row>
    <row r="56" spans="6:34" hidden="1" x14ac:dyDescent="0.25">
      <c r="F56" s="29"/>
      <c r="G56" s="382" t="s">
        <v>41</v>
      </c>
      <c r="H56" s="382"/>
      <c r="I56" s="10"/>
      <c r="J56" s="10">
        <v>225</v>
      </c>
      <c r="K56" s="4"/>
      <c r="L56" s="4"/>
      <c r="M56" s="4"/>
      <c r="N56" s="48"/>
      <c r="O56" s="170"/>
      <c r="P56" s="170"/>
      <c r="Q56" s="170"/>
      <c r="R56" s="170"/>
      <c r="S56" s="170"/>
      <c r="T56" s="170"/>
      <c r="U56" s="170"/>
      <c r="V56" s="170"/>
      <c r="W56" s="173"/>
      <c r="Z56" s="76"/>
      <c r="AA56" s="430"/>
      <c r="AB56" s="430"/>
      <c r="AC56" s="11"/>
      <c r="AD56" s="11"/>
    </row>
    <row r="57" spans="6:34" ht="30.75" customHeight="1" x14ac:dyDescent="0.3">
      <c r="F57" s="29">
        <v>158</v>
      </c>
      <c r="G57" s="492" t="s">
        <v>151</v>
      </c>
      <c r="H57" s="493"/>
      <c r="I57" s="333">
        <v>150</v>
      </c>
      <c r="J57" s="333"/>
      <c r="K57" s="9">
        <v>17.559999999999999</v>
      </c>
      <c r="L57" s="9">
        <v>15.46</v>
      </c>
      <c r="M57" s="9">
        <v>8.2200000000000006</v>
      </c>
      <c r="N57" s="105">
        <v>261.37</v>
      </c>
      <c r="O57" s="173">
        <v>74.5</v>
      </c>
      <c r="P57" s="173">
        <v>17</v>
      </c>
      <c r="Q57" s="173">
        <v>9.9</v>
      </c>
      <c r="R57" s="173">
        <v>63</v>
      </c>
      <c r="S57" s="173">
        <v>1</v>
      </c>
      <c r="T57" s="173">
        <v>8.3000000000000007</v>
      </c>
      <c r="U57" s="173">
        <v>0.03</v>
      </c>
      <c r="V57" s="173">
        <v>7.0000000000000007E-2</v>
      </c>
      <c r="W57" s="173">
        <v>0.37</v>
      </c>
      <c r="X57" s="246"/>
      <c r="Y57" s="5"/>
      <c r="Z57" s="47"/>
      <c r="AA57" s="40"/>
      <c r="AB57" s="11"/>
      <c r="AC57" s="11"/>
      <c r="AD57" s="11"/>
      <c r="AE57" s="11"/>
      <c r="AF57" s="11"/>
      <c r="AG57" s="54"/>
    </row>
    <row r="58" spans="6:34" hidden="1" x14ac:dyDescent="0.25">
      <c r="F58" s="29"/>
      <c r="G58" s="358" t="s">
        <v>97</v>
      </c>
      <c r="H58" s="359"/>
      <c r="I58" s="101">
        <v>130</v>
      </c>
      <c r="J58" s="101">
        <v>110</v>
      </c>
      <c r="K58" s="99"/>
      <c r="L58" s="99"/>
      <c r="M58" s="99"/>
      <c r="N58" s="100"/>
      <c r="O58" s="241"/>
      <c r="P58" s="241"/>
      <c r="Q58" s="241"/>
      <c r="R58" s="241"/>
      <c r="S58" s="241"/>
      <c r="T58" s="241"/>
      <c r="U58" s="241"/>
      <c r="V58" s="241"/>
      <c r="W58" s="161"/>
      <c r="Y58" s="5"/>
      <c r="Z58" s="47"/>
      <c r="AB58" s="11"/>
      <c r="AC58" s="11"/>
      <c r="AD58" s="11"/>
      <c r="AE58" s="1"/>
      <c r="AF58" s="1"/>
      <c r="AG58" s="11"/>
    </row>
    <row r="59" spans="6:34" hidden="1" x14ac:dyDescent="0.25">
      <c r="F59" s="29"/>
      <c r="G59" s="360" t="s">
        <v>53</v>
      </c>
      <c r="H59" s="361"/>
      <c r="I59" s="101">
        <v>20</v>
      </c>
      <c r="J59" s="101">
        <v>16</v>
      </c>
      <c r="K59" s="99"/>
      <c r="L59" s="99"/>
      <c r="M59" s="99"/>
      <c r="N59" s="100"/>
      <c r="O59" s="241"/>
      <c r="P59" s="241"/>
      <c r="Q59" s="241"/>
      <c r="R59" s="241"/>
      <c r="S59" s="241"/>
      <c r="T59" s="241"/>
      <c r="U59" s="241"/>
      <c r="V59" s="241"/>
      <c r="W59" s="161"/>
      <c r="Y59" s="5"/>
      <c r="Z59" s="47"/>
      <c r="AA59" s="32"/>
      <c r="AB59" s="11"/>
      <c r="AC59" s="1"/>
      <c r="AD59" s="1"/>
      <c r="AE59" s="1"/>
      <c r="AF59" s="1"/>
      <c r="AG59" s="54"/>
    </row>
    <row r="60" spans="6:34" hidden="1" x14ac:dyDescent="0.25">
      <c r="F60" s="29"/>
      <c r="G60" s="360" t="s">
        <v>49</v>
      </c>
      <c r="H60" s="361"/>
      <c r="I60" s="101">
        <v>15</v>
      </c>
      <c r="J60" s="101">
        <v>12</v>
      </c>
      <c r="K60" s="99"/>
      <c r="L60" s="99"/>
      <c r="M60" s="99"/>
      <c r="N60" s="100"/>
      <c r="O60" s="241"/>
      <c r="P60" s="241"/>
      <c r="Q60" s="241"/>
      <c r="R60" s="241"/>
      <c r="S60" s="241"/>
      <c r="T60" s="241"/>
      <c r="U60" s="241"/>
      <c r="V60" s="241"/>
      <c r="W60" s="161"/>
      <c r="Y60" s="5"/>
      <c r="Z60" s="47"/>
      <c r="AB60" s="11"/>
      <c r="AC60" s="15"/>
      <c r="AD60" s="15"/>
      <c r="AE60" s="15"/>
      <c r="AF60" s="15"/>
      <c r="AG60" s="54"/>
    </row>
    <row r="61" spans="6:34" ht="18.75" hidden="1" x14ac:dyDescent="0.3">
      <c r="F61" s="29"/>
      <c r="G61" s="360" t="s">
        <v>188</v>
      </c>
      <c r="H61" s="361"/>
      <c r="I61" s="101">
        <v>10</v>
      </c>
      <c r="J61" s="101">
        <v>10</v>
      </c>
      <c r="K61" s="99"/>
      <c r="L61" s="99"/>
      <c r="M61" s="99"/>
      <c r="N61" s="100"/>
      <c r="O61" s="241"/>
      <c r="P61" s="241"/>
      <c r="Q61" s="241"/>
      <c r="R61" s="241"/>
      <c r="S61" s="241"/>
      <c r="T61" s="241"/>
      <c r="U61" s="241"/>
      <c r="V61" s="241"/>
      <c r="W61" s="161"/>
      <c r="Y61" s="5"/>
      <c r="Z61" s="47"/>
      <c r="AA61" s="45"/>
      <c r="AB61" s="11"/>
      <c r="AC61" s="11"/>
      <c r="AD61" s="11"/>
      <c r="AE61" s="11"/>
      <c r="AF61" s="11"/>
      <c r="AG61" s="54"/>
    </row>
    <row r="62" spans="6:34" hidden="1" x14ac:dyDescent="0.25">
      <c r="F62" s="29"/>
      <c r="G62" s="382" t="s">
        <v>9</v>
      </c>
      <c r="H62" s="382"/>
      <c r="I62" s="101">
        <v>5</v>
      </c>
      <c r="J62" s="101">
        <v>5</v>
      </c>
      <c r="K62" s="99"/>
      <c r="L62" s="99"/>
      <c r="M62" s="99"/>
      <c r="N62" s="100"/>
      <c r="O62" s="241"/>
      <c r="P62" s="241"/>
      <c r="Q62" s="241"/>
      <c r="R62" s="241"/>
      <c r="S62" s="241"/>
      <c r="T62" s="241"/>
      <c r="U62" s="241"/>
      <c r="V62" s="241"/>
      <c r="W62" s="161"/>
      <c r="Y62" s="5"/>
      <c r="Z62" s="47"/>
      <c r="AA62" s="32"/>
      <c r="AB62" s="11"/>
      <c r="AC62" s="11"/>
      <c r="AD62" s="11"/>
      <c r="AE62" s="11"/>
      <c r="AF62" s="11"/>
      <c r="AG62" s="54"/>
    </row>
    <row r="63" spans="6:34" hidden="1" x14ac:dyDescent="0.25">
      <c r="F63" s="29"/>
      <c r="G63" s="360" t="s">
        <v>4</v>
      </c>
      <c r="H63" s="361"/>
      <c r="I63" s="101">
        <v>10</v>
      </c>
      <c r="J63" s="101">
        <v>10</v>
      </c>
      <c r="K63" s="99"/>
      <c r="L63" s="99"/>
      <c r="M63" s="99"/>
      <c r="N63" s="100"/>
      <c r="O63" s="241"/>
      <c r="P63" s="241"/>
      <c r="Q63" s="241"/>
      <c r="R63" s="241"/>
      <c r="S63" s="241"/>
      <c r="T63" s="241"/>
      <c r="U63" s="241"/>
      <c r="V63" s="241"/>
      <c r="W63" s="161"/>
      <c r="Y63" s="5"/>
      <c r="Z63" s="47"/>
      <c r="AA63" s="32"/>
      <c r="AB63" s="11"/>
      <c r="AC63" s="11"/>
      <c r="AD63" s="11"/>
      <c r="AE63" s="11"/>
      <c r="AF63" s="11"/>
      <c r="AG63" s="54"/>
    </row>
    <row r="64" spans="6:34" hidden="1" x14ac:dyDescent="0.25">
      <c r="F64" s="29"/>
      <c r="G64" s="360" t="s">
        <v>41</v>
      </c>
      <c r="H64" s="361"/>
      <c r="I64" s="101">
        <v>26</v>
      </c>
      <c r="J64" s="101">
        <v>26</v>
      </c>
      <c r="K64" s="111"/>
      <c r="L64" s="111"/>
      <c r="M64" s="111"/>
      <c r="N64" s="111"/>
      <c r="O64" s="185"/>
      <c r="P64" s="185"/>
      <c r="Q64" s="185"/>
      <c r="R64" s="185"/>
      <c r="S64" s="185"/>
      <c r="T64" s="185"/>
      <c r="U64" s="185"/>
      <c r="V64" s="185"/>
      <c r="W64" s="161"/>
      <c r="Y64" s="5"/>
      <c r="Z64" s="47"/>
      <c r="AA64" s="32"/>
      <c r="AB64" s="11"/>
      <c r="AC64" s="11"/>
      <c r="AD64" s="11"/>
      <c r="AE64" s="11"/>
      <c r="AF64" s="11"/>
      <c r="AG64" s="54"/>
    </row>
    <row r="65" spans="6:35" hidden="1" x14ac:dyDescent="0.25">
      <c r="F65" s="29"/>
      <c r="G65" s="381" t="s">
        <v>41</v>
      </c>
      <c r="H65" s="382"/>
      <c r="I65" s="10">
        <v>53</v>
      </c>
      <c r="J65" s="59">
        <v>53</v>
      </c>
      <c r="K65" s="4"/>
      <c r="L65" s="4"/>
      <c r="M65" s="4"/>
      <c r="N65" s="4"/>
      <c r="O65" s="185"/>
      <c r="P65" s="185"/>
      <c r="Q65" s="185"/>
      <c r="R65" s="185"/>
      <c r="S65" s="185"/>
      <c r="T65" s="185"/>
      <c r="U65" s="185"/>
      <c r="V65" s="185"/>
      <c r="W65" s="161"/>
      <c r="Y65" s="5"/>
      <c r="Z65" s="47"/>
      <c r="AA65" s="32"/>
      <c r="AB65" s="11"/>
      <c r="AC65" s="11"/>
      <c r="AD65" s="11"/>
      <c r="AE65" s="11"/>
      <c r="AF65" s="11"/>
      <c r="AG65" s="54"/>
    </row>
    <row r="66" spans="6:35" x14ac:dyDescent="0.25">
      <c r="F66" s="29">
        <v>196</v>
      </c>
      <c r="G66" s="374" t="s">
        <v>152</v>
      </c>
      <c r="H66" s="374"/>
      <c r="I66" s="337">
        <v>200</v>
      </c>
      <c r="J66" s="337"/>
      <c r="K66" s="3">
        <v>6.46</v>
      </c>
      <c r="L66" s="3">
        <v>8.7899999999999991</v>
      </c>
      <c r="M66" s="3">
        <v>30.58</v>
      </c>
      <c r="N66" s="43">
        <v>271.22000000000003</v>
      </c>
      <c r="O66" s="173">
        <v>267</v>
      </c>
      <c r="P66" s="173">
        <v>26.3</v>
      </c>
      <c r="Q66" s="173">
        <v>140.5</v>
      </c>
      <c r="R66" s="173">
        <v>210.3</v>
      </c>
      <c r="S66" s="173">
        <v>4.7</v>
      </c>
      <c r="T66" s="173">
        <v>40</v>
      </c>
      <c r="U66" s="173">
        <v>0.21</v>
      </c>
      <c r="V66" s="173">
        <v>0.12</v>
      </c>
      <c r="W66" s="173"/>
      <c r="Y66" s="5"/>
      <c r="AA66" s="32"/>
      <c r="AB66" s="11"/>
      <c r="AC66" s="11"/>
      <c r="AD66" s="11"/>
      <c r="AE66" s="11"/>
      <c r="AF66" s="11"/>
      <c r="AG66" s="54"/>
    </row>
    <row r="67" spans="6:35" hidden="1" x14ac:dyDescent="0.25">
      <c r="F67" s="29"/>
      <c r="G67" s="382" t="s">
        <v>153</v>
      </c>
      <c r="H67" s="382"/>
      <c r="I67" s="57">
        <v>90</v>
      </c>
      <c r="J67" s="10">
        <v>90</v>
      </c>
      <c r="K67" s="3"/>
      <c r="L67" s="3"/>
      <c r="M67" s="3"/>
      <c r="N67" s="43"/>
      <c r="O67" s="176"/>
      <c r="P67" s="176"/>
      <c r="Q67" s="176"/>
      <c r="R67" s="176"/>
      <c r="S67" s="176"/>
      <c r="T67" s="176"/>
      <c r="U67" s="176"/>
      <c r="V67" s="176"/>
      <c r="W67" s="173"/>
      <c r="Y67" s="5"/>
      <c r="Z67" s="34"/>
      <c r="AA67" s="32"/>
      <c r="AB67" s="11"/>
      <c r="AC67" s="11"/>
      <c r="AD67" s="11"/>
      <c r="AE67" s="11"/>
      <c r="AF67" s="11"/>
      <c r="AG67" s="58"/>
    </row>
    <row r="68" spans="6:35" hidden="1" x14ac:dyDescent="0.25">
      <c r="F68" s="29"/>
      <c r="G68" s="382" t="s">
        <v>41</v>
      </c>
      <c r="H68" s="382"/>
      <c r="I68" s="10">
        <v>136</v>
      </c>
      <c r="J68" s="59">
        <v>136</v>
      </c>
      <c r="K68" s="4"/>
      <c r="L68" s="4"/>
      <c r="M68" s="4"/>
      <c r="N68" s="48"/>
      <c r="O68" s="172"/>
      <c r="P68" s="172"/>
      <c r="Q68" s="172"/>
      <c r="R68" s="172"/>
      <c r="S68" s="172"/>
      <c r="T68" s="172"/>
      <c r="U68" s="172"/>
      <c r="V68" s="172"/>
      <c r="W68" s="173"/>
      <c r="Y68" s="5"/>
      <c r="AA68" s="32"/>
      <c r="AB68" s="11"/>
      <c r="AC68" s="1"/>
      <c r="AD68" s="1"/>
      <c r="AE68" s="1"/>
      <c r="AF68" s="1"/>
      <c r="AG68" s="11"/>
    </row>
    <row r="69" spans="6:35" hidden="1" x14ac:dyDescent="0.25">
      <c r="F69" s="29"/>
      <c r="G69" s="382" t="s">
        <v>129</v>
      </c>
      <c r="H69" s="382"/>
      <c r="I69" s="10">
        <v>192</v>
      </c>
      <c r="J69" s="59">
        <v>192</v>
      </c>
      <c r="K69" s="4"/>
      <c r="L69" s="4"/>
      <c r="M69" s="4"/>
      <c r="N69" s="48"/>
      <c r="O69" s="172"/>
      <c r="P69" s="172"/>
      <c r="Q69" s="172"/>
      <c r="R69" s="172"/>
      <c r="S69" s="172"/>
      <c r="T69" s="172"/>
      <c r="U69" s="172"/>
      <c r="V69" s="172"/>
      <c r="W69" s="173"/>
      <c r="Y69" s="5"/>
      <c r="AA69" s="32"/>
      <c r="AB69" s="11"/>
      <c r="AC69" s="1"/>
      <c r="AD69" s="1"/>
      <c r="AE69" s="1"/>
      <c r="AF69" s="1"/>
      <c r="AG69" s="11"/>
    </row>
    <row r="70" spans="6:35" hidden="1" x14ac:dyDescent="0.25">
      <c r="F70" s="29"/>
      <c r="G70" s="382" t="s">
        <v>9</v>
      </c>
      <c r="H70" s="382"/>
      <c r="I70" s="10">
        <v>10</v>
      </c>
      <c r="J70" s="10">
        <v>10</v>
      </c>
      <c r="K70" s="4"/>
      <c r="L70" s="4"/>
      <c r="M70" s="4"/>
      <c r="N70" s="48"/>
      <c r="O70" s="172"/>
      <c r="P70" s="172"/>
      <c r="Q70" s="172"/>
      <c r="R70" s="172"/>
      <c r="S70" s="172"/>
      <c r="T70" s="172"/>
      <c r="U70" s="172"/>
      <c r="V70" s="172"/>
      <c r="W70" s="173"/>
      <c r="Y70" s="5"/>
      <c r="AA70" s="32"/>
      <c r="AB70" s="11"/>
      <c r="AC70" s="1"/>
      <c r="AD70" s="1"/>
      <c r="AE70" s="1"/>
      <c r="AF70" s="1"/>
      <c r="AG70" s="11"/>
    </row>
    <row r="71" spans="6:35" ht="30.75" customHeight="1" x14ac:dyDescent="0.25">
      <c r="F71" s="29"/>
      <c r="G71" s="334" t="s">
        <v>38</v>
      </c>
      <c r="H71" s="334"/>
      <c r="I71" s="346">
        <v>75</v>
      </c>
      <c r="J71" s="348"/>
      <c r="K71" s="9">
        <v>5.7</v>
      </c>
      <c r="L71" s="9">
        <v>1.2</v>
      </c>
      <c r="M71" s="9">
        <v>35.9</v>
      </c>
      <c r="N71" s="105">
        <v>176.2</v>
      </c>
      <c r="O71" s="173">
        <v>65.23</v>
      </c>
      <c r="P71" s="173">
        <v>9.3800000000000008</v>
      </c>
      <c r="Q71" s="173">
        <v>16</v>
      </c>
      <c r="R71" s="173">
        <v>86.7</v>
      </c>
      <c r="S71" s="173">
        <v>2.7</v>
      </c>
      <c r="T71" s="173"/>
      <c r="U71" s="173">
        <v>0.2</v>
      </c>
      <c r="V71" s="173">
        <v>0.22</v>
      </c>
      <c r="W71" s="173"/>
      <c r="Y71" s="5"/>
      <c r="AA71" s="32"/>
      <c r="AB71" s="11"/>
      <c r="AC71" s="1"/>
      <c r="AD71" s="1"/>
      <c r="AE71" s="1"/>
      <c r="AF71" s="1"/>
      <c r="AG71" s="11"/>
    </row>
    <row r="72" spans="6:35" ht="33" customHeight="1" x14ac:dyDescent="0.25">
      <c r="F72" s="29"/>
      <c r="G72" s="334" t="s">
        <v>17</v>
      </c>
      <c r="H72" s="334"/>
      <c r="I72" s="333">
        <v>75</v>
      </c>
      <c r="J72" s="333"/>
      <c r="K72" s="9">
        <v>5.4</v>
      </c>
      <c r="L72" s="9">
        <v>0.84</v>
      </c>
      <c r="M72" s="9">
        <v>34.700000000000003</v>
      </c>
      <c r="N72" s="105">
        <v>177.7</v>
      </c>
      <c r="O72" s="173">
        <v>67.34</v>
      </c>
      <c r="P72" s="173">
        <v>34.700000000000003</v>
      </c>
      <c r="Q72" s="173">
        <v>15</v>
      </c>
      <c r="R72" s="173">
        <v>83.7</v>
      </c>
      <c r="S72" s="173">
        <v>2.1</v>
      </c>
      <c r="T72" s="173"/>
      <c r="U72" s="173">
        <v>0.2</v>
      </c>
      <c r="V72" s="173">
        <v>0.22</v>
      </c>
      <c r="W72" s="172"/>
      <c r="Y72" s="5"/>
      <c r="Z72" s="47"/>
      <c r="AA72" s="32"/>
      <c r="AB72" s="11"/>
      <c r="AC72" s="11"/>
      <c r="AD72" s="11"/>
      <c r="AE72" s="11"/>
      <c r="AF72" s="11"/>
      <c r="AG72" s="11"/>
    </row>
    <row r="73" spans="6:35" ht="20.25" customHeight="1" x14ac:dyDescent="0.3">
      <c r="F73" s="29">
        <v>255</v>
      </c>
      <c r="G73" s="375" t="s">
        <v>101</v>
      </c>
      <c r="H73" s="376"/>
      <c r="I73" s="346">
        <v>200</v>
      </c>
      <c r="J73" s="348"/>
      <c r="K73" s="9">
        <v>0.44</v>
      </c>
      <c r="L73" s="9">
        <v>0.02</v>
      </c>
      <c r="M73" s="9">
        <v>31.74</v>
      </c>
      <c r="N73" s="105">
        <v>125.8</v>
      </c>
      <c r="O73" s="201">
        <v>29.3</v>
      </c>
      <c r="P73" s="201">
        <v>32.4</v>
      </c>
      <c r="Q73" s="201">
        <v>12.4</v>
      </c>
      <c r="R73" s="201">
        <v>23.44</v>
      </c>
      <c r="S73" s="201">
        <v>0.7</v>
      </c>
      <c r="T73" s="201"/>
      <c r="U73" s="201">
        <v>1.6E-2</v>
      </c>
      <c r="V73" s="201">
        <v>2.4E-2</v>
      </c>
      <c r="W73" s="201">
        <v>0.72</v>
      </c>
      <c r="Y73" s="5"/>
      <c r="AB73" s="11"/>
      <c r="AC73" s="35"/>
      <c r="AD73" s="35"/>
      <c r="AE73" s="35"/>
      <c r="AF73" s="35"/>
      <c r="AG73" s="60"/>
      <c r="AH73" s="15"/>
      <c r="AI73" s="5"/>
    </row>
    <row r="74" spans="6:35" ht="18.75" hidden="1" x14ac:dyDescent="0.3">
      <c r="F74" s="29"/>
      <c r="G74" s="382" t="s">
        <v>57</v>
      </c>
      <c r="H74" s="382"/>
      <c r="I74" s="8">
        <v>20</v>
      </c>
      <c r="J74" s="8">
        <v>25</v>
      </c>
      <c r="K74" s="3"/>
      <c r="L74" s="3"/>
      <c r="M74" s="3"/>
      <c r="N74" s="43"/>
      <c r="O74" s="176"/>
      <c r="P74" s="176"/>
      <c r="Q74" s="176"/>
      <c r="R74" s="176"/>
      <c r="S74" s="176"/>
      <c r="T74" s="176"/>
      <c r="U74" s="176"/>
      <c r="V74" s="176"/>
      <c r="W74" s="172"/>
      <c r="Y74" s="5"/>
      <c r="Z74" s="34"/>
      <c r="AA74" s="45"/>
      <c r="AB74" s="11"/>
      <c r="AC74" s="11"/>
      <c r="AD74" s="11"/>
      <c r="AE74" s="11"/>
      <c r="AF74" s="11"/>
      <c r="AG74" s="61"/>
      <c r="AH74" s="15"/>
      <c r="AI74" s="5"/>
    </row>
    <row r="75" spans="6:35" hidden="1" x14ac:dyDescent="0.25">
      <c r="F75" s="49"/>
      <c r="G75" s="382" t="s">
        <v>35</v>
      </c>
      <c r="H75" s="382"/>
      <c r="I75" s="8">
        <v>20</v>
      </c>
      <c r="J75" s="8">
        <v>20</v>
      </c>
      <c r="K75" s="3"/>
      <c r="L75" s="3"/>
      <c r="M75" s="3"/>
      <c r="N75" s="43"/>
      <c r="O75" s="176"/>
      <c r="P75" s="176"/>
      <c r="Q75" s="176"/>
      <c r="R75" s="176"/>
      <c r="S75" s="176"/>
      <c r="T75" s="176"/>
      <c r="U75" s="176"/>
      <c r="V75" s="176"/>
      <c r="W75" s="172"/>
      <c r="Y75" s="5"/>
      <c r="AA75" s="32"/>
      <c r="AB75" s="11"/>
      <c r="AC75" s="1"/>
      <c r="AD75" s="1"/>
      <c r="AE75" s="1"/>
      <c r="AF75" s="1"/>
      <c r="AG75" s="33"/>
      <c r="AH75" s="15"/>
      <c r="AI75" s="5"/>
    </row>
    <row r="76" spans="6:35" hidden="1" x14ac:dyDescent="0.25">
      <c r="F76" s="49"/>
      <c r="G76" s="382" t="s">
        <v>41</v>
      </c>
      <c r="H76" s="382"/>
      <c r="I76" s="8">
        <v>190</v>
      </c>
      <c r="J76" s="8">
        <v>190</v>
      </c>
      <c r="K76" s="3"/>
      <c r="L76" s="3"/>
      <c r="M76" s="3"/>
      <c r="N76" s="43"/>
      <c r="O76" s="176"/>
      <c r="P76" s="176"/>
      <c r="Q76" s="176"/>
      <c r="R76" s="176"/>
      <c r="S76" s="176"/>
      <c r="T76" s="176"/>
      <c r="U76" s="176"/>
      <c r="V76" s="176"/>
      <c r="W76" s="172"/>
      <c r="Y76" s="5"/>
      <c r="Z76" s="47"/>
      <c r="AB76" s="11"/>
      <c r="AC76" s="11"/>
      <c r="AD76" s="11"/>
      <c r="AE76" s="11"/>
      <c r="AF76" s="11"/>
      <c r="AG76" s="11"/>
      <c r="AI76" s="5"/>
    </row>
    <row r="77" spans="6:35" hidden="1" x14ac:dyDescent="0.25">
      <c r="F77" s="49"/>
      <c r="G77" s="382" t="s">
        <v>58</v>
      </c>
      <c r="H77" s="382"/>
      <c r="I77" s="8">
        <v>25</v>
      </c>
      <c r="J77" s="8">
        <v>25</v>
      </c>
      <c r="K77" s="3"/>
      <c r="L77" s="3"/>
      <c r="M77" s="3"/>
      <c r="N77" s="43"/>
      <c r="O77" s="176"/>
      <c r="P77" s="176"/>
      <c r="Q77" s="176"/>
      <c r="R77" s="176"/>
      <c r="S77" s="176"/>
      <c r="T77" s="176"/>
      <c r="U77" s="176"/>
      <c r="V77" s="176"/>
      <c r="W77" s="172"/>
      <c r="Y77" s="5"/>
      <c r="Z77" s="47"/>
      <c r="AB77" s="11"/>
      <c r="AC77" s="15"/>
      <c r="AD77" s="15"/>
      <c r="AE77" s="15"/>
      <c r="AF77" s="15"/>
      <c r="AG77" s="11"/>
      <c r="AI77" s="5"/>
    </row>
    <row r="78" spans="6:35" ht="18.75" x14ac:dyDescent="0.3">
      <c r="F78" s="49"/>
      <c r="G78" s="340" t="s">
        <v>42</v>
      </c>
      <c r="H78" s="340"/>
      <c r="I78" s="341">
        <f>I45+I50+I57+I66+I71+I72+I73</f>
        <v>1100</v>
      </c>
      <c r="J78" s="342"/>
      <c r="K78" s="3">
        <f>SUM(K45:K76)</f>
        <v>39.72</v>
      </c>
      <c r="L78" s="3">
        <f>SUM(L45:L76)</f>
        <v>38.670000000000009</v>
      </c>
      <c r="M78" s="3">
        <f>SUM(M45:M76)</f>
        <v>164.25</v>
      </c>
      <c r="N78" s="43">
        <f>SUM(N45:N76)</f>
        <v>1232.3400000000001</v>
      </c>
      <c r="O78" s="176">
        <f>SUM(O45:O77)</f>
        <v>1329.87</v>
      </c>
      <c r="P78" s="176">
        <f t="shared" ref="P78:W78" si="1">SUM(P45:P77)</f>
        <v>174.88</v>
      </c>
      <c r="Q78" s="176">
        <f t="shared" si="1"/>
        <v>244.3</v>
      </c>
      <c r="R78" s="176">
        <f t="shared" si="1"/>
        <v>611.6400000000001</v>
      </c>
      <c r="S78" s="176">
        <f t="shared" si="1"/>
        <v>12.7</v>
      </c>
      <c r="T78" s="176">
        <f t="shared" si="1"/>
        <v>54.1</v>
      </c>
      <c r="U78" s="176">
        <f t="shared" si="1"/>
        <v>0.91599999999999993</v>
      </c>
      <c r="V78" s="176">
        <f t="shared" si="1"/>
        <v>0.80399999999999994</v>
      </c>
      <c r="W78" s="176">
        <f t="shared" si="1"/>
        <v>28.45</v>
      </c>
      <c r="Y78" s="5"/>
      <c r="Z78" s="47"/>
      <c r="AB78" s="11"/>
      <c r="AC78" s="50"/>
      <c r="AD78" s="50"/>
      <c r="AE78" s="50"/>
      <c r="AF78" s="50"/>
      <c r="AG78" s="62"/>
      <c r="AI78" s="5"/>
    </row>
    <row r="79" spans="6:35" ht="18.75" x14ac:dyDescent="0.3">
      <c r="F79" s="75"/>
      <c r="G79" s="26"/>
      <c r="H79" s="26"/>
      <c r="I79" s="27"/>
      <c r="J79" s="27"/>
      <c r="K79" s="27"/>
      <c r="L79" s="27"/>
      <c r="M79" s="27"/>
      <c r="N79" s="168">
        <f>N78/N113</f>
        <v>0.39004025927989061</v>
      </c>
      <c r="O79" s="219"/>
      <c r="P79" s="219"/>
      <c r="Q79" s="219"/>
      <c r="R79" s="219"/>
      <c r="S79" s="219"/>
      <c r="T79" s="219"/>
      <c r="U79" s="219"/>
      <c r="V79" s="219"/>
      <c r="W79" s="172"/>
      <c r="Y79" s="5"/>
      <c r="Z79" s="47"/>
      <c r="AB79" s="11"/>
      <c r="AC79" s="50"/>
      <c r="AD79" s="50"/>
      <c r="AE79" s="50"/>
      <c r="AF79" s="50"/>
      <c r="AG79" s="62"/>
      <c r="AI79" s="5"/>
    </row>
    <row r="80" spans="6:35" x14ac:dyDescent="0.25">
      <c r="F80" s="333" t="s">
        <v>59</v>
      </c>
      <c r="G80" s="333"/>
      <c r="H80" s="333"/>
      <c r="I80" s="333"/>
      <c r="J80" s="333"/>
      <c r="K80" s="333"/>
      <c r="L80" s="333"/>
      <c r="M80" s="333"/>
      <c r="N80" s="346"/>
      <c r="O80" s="176"/>
      <c r="P80" s="176"/>
      <c r="Q80" s="176"/>
      <c r="R80" s="176"/>
      <c r="S80" s="176"/>
      <c r="T80" s="176"/>
      <c r="U80" s="176"/>
      <c r="V80" s="176"/>
      <c r="W80" s="172"/>
      <c r="Y80" s="5"/>
      <c r="Z80" s="47"/>
      <c r="AB80" s="11"/>
      <c r="AC80" s="11"/>
      <c r="AD80" s="11"/>
      <c r="AE80" s="11"/>
      <c r="AF80" s="11"/>
      <c r="AG80" s="33"/>
    </row>
    <row r="81" spans="6:33" x14ac:dyDescent="0.25">
      <c r="F81" s="29">
        <v>389</v>
      </c>
      <c r="G81" s="374" t="s">
        <v>60</v>
      </c>
      <c r="H81" s="374"/>
      <c r="I81" s="337">
        <v>200</v>
      </c>
      <c r="J81" s="337"/>
      <c r="K81" s="3">
        <v>0.8</v>
      </c>
      <c r="L81" s="3">
        <v>0.6</v>
      </c>
      <c r="M81" s="3">
        <v>22</v>
      </c>
      <c r="N81" s="43">
        <v>92</v>
      </c>
      <c r="O81" s="173">
        <v>120</v>
      </c>
      <c r="P81" s="173">
        <v>14</v>
      </c>
      <c r="Q81" s="173">
        <v>8</v>
      </c>
      <c r="R81" s="173">
        <v>14</v>
      </c>
      <c r="S81" s="173">
        <v>1.4</v>
      </c>
      <c r="T81" s="173"/>
      <c r="U81" s="173">
        <v>0.02</v>
      </c>
      <c r="V81" s="173">
        <v>0.02</v>
      </c>
      <c r="W81" s="173">
        <v>4</v>
      </c>
      <c r="Y81" s="5"/>
      <c r="Z81" s="47"/>
      <c r="AA81" s="32"/>
      <c r="AG81" s="33"/>
    </row>
    <row r="82" spans="6:33" x14ac:dyDescent="0.25">
      <c r="F82" s="49"/>
      <c r="G82" s="374" t="s">
        <v>154</v>
      </c>
      <c r="H82" s="374"/>
      <c r="I82" s="337">
        <v>70</v>
      </c>
      <c r="J82" s="337"/>
      <c r="K82" s="3">
        <v>0.56000000000000005</v>
      </c>
      <c r="L82" s="3"/>
      <c r="M82" s="3">
        <v>34.56</v>
      </c>
      <c r="N82" s="43">
        <v>180.3</v>
      </c>
      <c r="O82" s="173">
        <v>32.200000000000003</v>
      </c>
      <c r="P82" s="173">
        <v>17.5</v>
      </c>
      <c r="Q82" s="173">
        <v>4.2</v>
      </c>
      <c r="R82" s="173">
        <v>8.4</v>
      </c>
      <c r="S82" s="173">
        <v>0.98</v>
      </c>
      <c r="T82" s="173"/>
      <c r="U82" s="173"/>
      <c r="V82" s="173">
        <v>0.02</v>
      </c>
      <c r="W82" s="172"/>
      <c r="Y82" s="5"/>
      <c r="AA82" s="32"/>
      <c r="AB82" s="11"/>
      <c r="AC82" s="15"/>
      <c r="AD82" s="15"/>
      <c r="AE82" s="15"/>
      <c r="AF82" s="15"/>
      <c r="AG82" s="33"/>
    </row>
    <row r="83" spans="6:33" ht="18.75" x14ac:dyDescent="0.3">
      <c r="F83" s="49"/>
      <c r="G83" s="340" t="s">
        <v>42</v>
      </c>
      <c r="H83" s="340"/>
      <c r="I83" s="341">
        <f>I81+I82</f>
        <v>270</v>
      </c>
      <c r="J83" s="342"/>
      <c r="K83" s="3">
        <f>K81+K82</f>
        <v>1.36</v>
      </c>
      <c r="L83" s="3">
        <f>L81+L82</f>
        <v>0.6</v>
      </c>
      <c r="M83" s="3">
        <f>M81+M82</f>
        <v>56.56</v>
      </c>
      <c r="N83" s="43">
        <f>N81+N82</f>
        <v>272.3</v>
      </c>
      <c r="O83" s="176">
        <f>SUM(O81:O82)</f>
        <v>152.19999999999999</v>
      </c>
      <c r="P83" s="176">
        <f t="shared" ref="P83:W83" si="2">SUM(P81:P82)</f>
        <v>31.5</v>
      </c>
      <c r="Q83" s="176">
        <f t="shared" si="2"/>
        <v>12.2</v>
      </c>
      <c r="R83" s="176">
        <f t="shared" si="2"/>
        <v>22.4</v>
      </c>
      <c r="S83" s="176">
        <f t="shared" si="2"/>
        <v>2.38</v>
      </c>
      <c r="T83" s="176">
        <f t="shared" si="2"/>
        <v>0</v>
      </c>
      <c r="U83" s="176">
        <f t="shared" si="2"/>
        <v>0.02</v>
      </c>
      <c r="V83" s="176">
        <f t="shared" si="2"/>
        <v>0.04</v>
      </c>
      <c r="W83" s="176">
        <f t="shared" si="2"/>
        <v>4</v>
      </c>
      <c r="Y83" s="5"/>
      <c r="AA83" s="36"/>
      <c r="AG83" s="33"/>
    </row>
    <row r="84" spans="6:33" ht="18.75" x14ac:dyDescent="0.3">
      <c r="F84" s="75"/>
      <c r="G84" s="26"/>
      <c r="H84" s="26"/>
      <c r="I84" s="27"/>
      <c r="J84" s="27"/>
      <c r="K84" s="27"/>
      <c r="L84" s="27"/>
      <c r="M84" s="27"/>
      <c r="N84" s="168">
        <f>N83/N113</f>
        <v>8.6183977313009558E-2</v>
      </c>
      <c r="O84" s="219"/>
      <c r="P84" s="219"/>
      <c r="Q84" s="219"/>
      <c r="R84" s="219"/>
      <c r="S84" s="219"/>
      <c r="T84" s="219"/>
      <c r="U84" s="219"/>
      <c r="V84" s="219"/>
      <c r="W84" s="172"/>
      <c r="Y84" s="5"/>
      <c r="AA84" s="36"/>
      <c r="AG84" s="33"/>
    </row>
    <row r="85" spans="6:33" x14ac:dyDescent="0.25">
      <c r="F85" s="333" t="s">
        <v>74</v>
      </c>
      <c r="G85" s="333"/>
      <c r="H85" s="333"/>
      <c r="I85" s="333"/>
      <c r="J85" s="333"/>
      <c r="K85" s="333"/>
      <c r="L85" s="333"/>
      <c r="M85" s="333"/>
      <c r="N85" s="346"/>
      <c r="O85" s="176"/>
      <c r="P85" s="176"/>
      <c r="Q85" s="176"/>
      <c r="R85" s="176"/>
      <c r="S85" s="176"/>
      <c r="T85" s="176"/>
      <c r="U85" s="176"/>
      <c r="V85" s="176"/>
      <c r="W85" s="172"/>
      <c r="Y85" s="5"/>
      <c r="Z85" s="47"/>
      <c r="AA85" s="31"/>
      <c r="AB85" s="11"/>
      <c r="AC85" s="11"/>
      <c r="AD85" s="11"/>
      <c r="AE85" s="11"/>
      <c r="AF85" s="11"/>
      <c r="AG85" s="63"/>
    </row>
    <row r="86" spans="6:33" ht="22.5" customHeight="1" x14ac:dyDescent="0.25">
      <c r="F86" s="2">
        <v>216</v>
      </c>
      <c r="G86" s="335" t="s">
        <v>357</v>
      </c>
      <c r="H86" s="335"/>
      <c r="I86" s="346">
        <v>250</v>
      </c>
      <c r="J86" s="348"/>
      <c r="K86" s="9">
        <v>4.25</v>
      </c>
      <c r="L86" s="9">
        <v>5.88</v>
      </c>
      <c r="M86" s="9">
        <v>28.53</v>
      </c>
      <c r="N86" s="105">
        <v>184.28</v>
      </c>
      <c r="O86" s="173">
        <v>1011</v>
      </c>
      <c r="P86" s="173">
        <v>65</v>
      </c>
      <c r="Q86" s="173">
        <v>43</v>
      </c>
      <c r="R86" s="173">
        <v>136</v>
      </c>
      <c r="S86" s="173">
        <v>1.5</v>
      </c>
      <c r="T86" s="173"/>
      <c r="U86" s="173">
        <v>0.22</v>
      </c>
      <c r="V86" s="173">
        <v>0.18</v>
      </c>
      <c r="W86" s="173">
        <v>28</v>
      </c>
      <c r="Y86" s="5"/>
      <c r="AA86" s="31"/>
      <c r="AB86" s="11"/>
      <c r="AC86" s="55"/>
      <c r="AD86" s="55"/>
      <c r="AE86" s="55"/>
      <c r="AF86" s="55"/>
    </row>
    <row r="87" spans="6:33" ht="15.75" customHeight="1" x14ac:dyDescent="0.25">
      <c r="F87" s="29">
        <v>18</v>
      </c>
      <c r="G87" s="374" t="s">
        <v>358</v>
      </c>
      <c r="H87" s="374"/>
      <c r="I87" s="346">
        <v>130</v>
      </c>
      <c r="J87" s="348"/>
      <c r="K87" s="9">
        <v>0.83</v>
      </c>
      <c r="L87" s="9">
        <v>4.09</v>
      </c>
      <c r="M87" s="9">
        <v>3.49</v>
      </c>
      <c r="N87" s="105">
        <v>52.13</v>
      </c>
      <c r="O87" s="173">
        <v>377</v>
      </c>
      <c r="P87" s="173">
        <v>18.2</v>
      </c>
      <c r="Q87" s="173">
        <v>26</v>
      </c>
      <c r="R87" s="173">
        <v>33.799999999999997</v>
      </c>
      <c r="S87" s="173">
        <v>1.17</v>
      </c>
      <c r="T87" s="173"/>
      <c r="U87" s="173">
        <v>7.0000000000000007E-2</v>
      </c>
      <c r="V87" s="173">
        <v>0.05</v>
      </c>
      <c r="W87" s="172">
        <v>22.7</v>
      </c>
      <c r="Y87" s="5"/>
      <c r="AA87" s="31"/>
      <c r="AB87" s="11"/>
      <c r="AC87" s="11"/>
      <c r="AD87" s="11"/>
      <c r="AE87" s="11"/>
      <c r="AF87" s="11"/>
    </row>
    <row r="88" spans="6:33" hidden="1" x14ac:dyDescent="0.25">
      <c r="F88" s="29"/>
      <c r="G88" s="382"/>
      <c r="H88" s="382"/>
      <c r="I88" s="10"/>
      <c r="J88" s="10"/>
      <c r="K88" s="4"/>
      <c r="L88" s="4"/>
      <c r="M88" s="4"/>
      <c r="N88" s="48"/>
      <c r="O88" s="172"/>
      <c r="P88" s="172"/>
      <c r="Q88" s="172"/>
      <c r="R88" s="172"/>
      <c r="S88" s="172"/>
      <c r="T88" s="172"/>
      <c r="U88" s="172"/>
      <c r="V88" s="172"/>
      <c r="W88" s="172"/>
      <c r="AA88" s="31"/>
      <c r="AB88" s="33"/>
      <c r="AC88" s="11"/>
      <c r="AD88" s="11"/>
      <c r="AE88" s="11"/>
      <c r="AF88" s="11"/>
    </row>
    <row r="89" spans="6:33" hidden="1" x14ac:dyDescent="0.25">
      <c r="F89" s="29"/>
      <c r="G89" s="382"/>
      <c r="H89" s="382"/>
      <c r="I89" s="10"/>
      <c r="J89" s="10"/>
      <c r="K89" s="4"/>
      <c r="L89" s="4"/>
      <c r="M89" s="4"/>
      <c r="N89" s="48"/>
      <c r="O89" s="172"/>
      <c r="P89" s="172"/>
      <c r="Q89" s="172"/>
      <c r="R89" s="172"/>
      <c r="S89" s="172"/>
      <c r="T89" s="172"/>
      <c r="U89" s="172"/>
      <c r="V89" s="172"/>
      <c r="W89" s="172"/>
      <c r="AA89" s="31"/>
      <c r="AB89" s="11"/>
      <c r="AC89" s="11"/>
      <c r="AD89" s="11"/>
      <c r="AE89" s="11"/>
      <c r="AF89" s="11"/>
    </row>
    <row r="90" spans="6:33" hidden="1" x14ac:dyDescent="0.25">
      <c r="F90" s="29"/>
      <c r="G90" s="382"/>
      <c r="H90" s="382"/>
      <c r="I90" s="10"/>
      <c r="J90" s="10"/>
      <c r="K90" s="4"/>
      <c r="L90" s="4"/>
      <c r="M90" s="4"/>
      <c r="N90" s="48"/>
      <c r="O90" s="172"/>
      <c r="P90" s="172"/>
      <c r="Q90" s="172"/>
      <c r="R90" s="172"/>
      <c r="S90" s="172"/>
      <c r="T90" s="172"/>
      <c r="U90" s="172"/>
      <c r="V90" s="172"/>
      <c r="W90" s="172"/>
      <c r="AA90" s="31"/>
      <c r="AB90" s="11"/>
      <c r="AC90" s="11"/>
      <c r="AD90" s="11"/>
      <c r="AE90" s="11"/>
      <c r="AF90" s="11"/>
    </row>
    <row r="91" spans="6:33" hidden="1" x14ac:dyDescent="0.25">
      <c r="F91" s="29"/>
      <c r="G91" s="481"/>
      <c r="H91" s="482"/>
      <c r="I91" s="10"/>
      <c r="J91" s="10"/>
      <c r="K91" s="4"/>
      <c r="L91" s="4"/>
      <c r="M91" s="4"/>
      <c r="N91" s="48"/>
      <c r="O91" s="172"/>
      <c r="P91" s="172"/>
      <c r="Q91" s="172"/>
      <c r="R91" s="172"/>
      <c r="S91" s="172"/>
      <c r="T91" s="172"/>
      <c r="U91" s="172"/>
      <c r="V91" s="172"/>
      <c r="W91" s="172"/>
      <c r="AA91" s="32"/>
      <c r="AB91" s="11"/>
      <c r="AC91" s="1"/>
      <c r="AD91" s="1"/>
      <c r="AE91" s="1"/>
      <c r="AF91" s="1"/>
    </row>
    <row r="92" spans="6:33" hidden="1" x14ac:dyDescent="0.25">
      <c r="F92" s="29"/>
      <c r="G92" s="382"/>
      <c r="H92" s="382"/>
      <c r="I92" s="10"/>
      <c r="J92" s="10"/>
      <c r="K92" s="4"/>
      <c r="L92" s="4"/>
      <c r="M92" s="4"/>
      <c r="N92" s="48"/>
      <c r="O92" s="172"/>
      <c r="P92" s="172"/>
      <c r="Q92" s="172"/>
      <c r="R92" s="172"/>
      <c r="S92" s="172"/>
      <c r="T92" s="172"/>
      <c r="U92" s="172"/>
      <c r="V92" s="172"/>
      <c r="W92" s="172"/>
      <c r="AA92" s="32"/>
      <c r="AB92" s="11"/>
      <c r="AC92" s="1"/>
      <c r="AD92" s="1"/>
      <c r="AE92" s="1"/>
      <c r="AF92" s="1"/>
    </row>
    <row r="93" spans="6:33" x14ac:dyDescent="0.25">
      <c r="F93" s="10">
        <v>144</v>
      </c>
      <c r="G93" s="374" t="s">
        <v>359</v>
      </c>
      <c r="H93" s="374"/>
      <c r="I93" s="337">
        <v>130</v>
      </c>
      <c r="J93" s="337"/>
      <c r="K93" s="3">
        <v>15.18</v>
      </c>
      <c r="L93" s="3">
        <v>2.86</v>
      </c>
      <c r="M93" s="3">
        <v>10.119999999999999</v>
      </c>
      <c r="N93" s="43">
        <v>128.69999999999999</v>
      </c>
      <c r="O93" s="173">
        <v>323</v>
      </c>
      <c r="P93" s="173">
        <v>54.1</v>
      </c>
      <c r="Q93" s="173">
        <v>45.6</v>
      </c>
      <c r="R93" s="173">
        <v>197</v>
      </c>
      <c r="S93" s="173">
        <v>1.7</v>
      </c>
      <c r="T93" s="173">
        <v>53.4</v>
      </c>
      <c r="U93" s="173">
        <v>7.0000000000000007E-2</v>
      </c>
      <c r="V93" s="173">
        <v>0.16</v>
      </c>
      <c r="W93" s="172">
        <v>0.37</v>
      </c>
      <c r="AA93" s="32"/>
      <c r="AB93" s="11"/>
      <c r="AC93" s="1"/>
      <c r="AD93" s="1"/>
      <c r="AE93" s="1"/>
      <c r="AF93" s="1"/>
    </row>
    <row r="94" spans="6:33" ht="43.5" hidden="1" customHeight="1" x14ac:dyDescent="0.25">
      <c r="F94" s="10"/>
      <c r="G94" s="409" t="s">
        <v>311</v>
      </c>
      <c r="H94" s="410"/>
      <c r="I94" s="57"/>
      <c r="J94" s="10"/>
      <c r="K94" s="3"/>
      <c r="L94" s="3"/>
      <c r="M94" s="3"/>
      <c r="N94" s="43"/>
      <c r="O94" s="176"/>
      <c r="P94" s="176"/>
      <c r="Q94" s="176"/>
      <c r="R94" s="176"/>
      <c r="S94" s="176"/>
      <c r="T94" s="176"/>
      <c r="U94" s="176"/>
      <c r="V94" s="176"/>
      <c r="W94" s="172"/>
      <c r="AA94" s="32"/>
      <c r="AB94" s="11"/>
      <c r="AC94" s="1"/>
      <c r="AD94" s="1"/>
      <c r="AE94" s="1"/>
      <c r="AF94" s="1"/>
    </row>
    <row r="95" spans="6:33" ht="17.25" hidden="1" customHeight="1" x14ac:dyDescent="0.25">
      <c r="F95" s="10"/>
      <c r="G95" s="350" t="s">
        <v>9</v>
      </c>
      <c r="H95" s="350"/>
      <c r="I95" s="10">
        <v>15</v>
      </c>
      <c r="J95" s="10">
        <v>15</v>
      </c>
      <c r="K95" s="3"/>
      <c r="L95" s="3"/>
      <c r="M95" s="3"/>
      <c r="N95" s="43"/>
      <c r="O95" s="176"/>
      <c r="P95" s="176"/>
      <c r="Q95" s="176"/>
      <c r="R95" s="176"/>
      <c r="S95" s="176"/>
      <c r="T95" s="176"/>
      <c r="U95" s="176"/>
      <c r="V95" s="176"/>
      <c r="W95" s="172"/>
      <c r="AA95" s="32"/>
      <c r="AB95" s="11"/>
      <c r="AC95" s="1"/>
      <c r="AD95" s="1"/>
      <c r="AE95" s="1"/>
      <c r="AF95" s="1"/>
    </row>
    <row r="96" spans="6:33" ht="28.5" customHeight="1" x14ac:dyDescent="0.25">
      <c r="F96" s="29"/>
      <c r="G96" s="334" t="s">
        <v>38</v>
      </c>
      <c r="H96" s="334"/>
      <c r="I96" s="346">
        <v>50</v>
      </c>
      <c r="J96" s="348"/>
      <c r="K96" s="9">
        <v>3.8</v>
      </c>
      <c r="L96" s="9">
        <v>0.8</v>
      </c>
      <c r="M96" s="9">
        <v>23.9</v>
      </c>
      <c r="N96" s="105">
        <v>117</v>
      </c>
      <c r="O96" s="173">
        <v>43</v>
      </c>
      <c r="P96" s="173">
        <v>6</v>
      </c>
      <c r="Q96" s="173">
        <v>10</v>
      </c>
      <c r="R96" s="173">
        <v>57</v>
      </c>
      <c r="S96" s="173">
        <v>1.8</v>
      </c>
      <c r="T96" s="173"/>
      <c r="U96" s="173">
        <v>0.13</v>
      </c>
      <c r="V96" s="173">
        <v>0.14000000000000001</v>
      </c>
      <c r="W96" s="170"/>
      <c r="AB96" s="11"/>
      <c r="AC96" s="15"/>
      <c r="AD96" s="15"/>
      <c r="AE96" s="15"/>
      <c r="AF96" s="15"/>
    </row>
    <row r="97" spans="6:32" ht="27.75" customHeight="1" x14ac:dyDescent="0.3">
      <c r="F97" s="29"/>
      <c r="G97" s="395" t="s">
        <v>17</v>
      </c>
      <c r="H97" s="395"/>
      <c r="I97" s="333">
        <v>75</v>
      </c>
      <c r="J97" s="333"/>
      <c r="K97" s="9">
        <v>5.4</v>
      </c>
      <c r="L97" s="9">
        <v>0.84</v>
      </c>
      <c r="M97" s="9">
        <v>34.700000000000003</v>
      </c>
      <c r="N97" s="105">
        <v>177.7</v>
      </c>
      <c r="O97" s="173">
        <v>67.34</v>
      </c>
      <c r="P97" s="173">
        <v>34.700000000000003</v>
      </c>
      <c r="Q97" s="173">
        <v>15</v>
      </c>
      <c r="R97" s="173">
        <v>83.7</v>
      </c>
      <c r="S97" s="173">
        <v>2.1</v>
      </c>
      <c r="T97" s="173"/>
      <c r="U97" s="173">
        <v>0.2</v>
      </c>
      <c r="V97" s="173">
        <v>0.22</v>
      </c>
      <c r="W97" s="170"/>
      <c r="AA97" s="45"/>
    </row>
    <row r="98" spans="6:32" ht="15" customHeight="1" x14ac:dyDescent="0.25">
      <c r="F98" s="29">
        <v>271</v>
      </c>
      <c r="G98" s="404" t="s">
        <v>112</v>
      </c>
      <c r="H98" s="405"/>
      <c r="I98" s="333">
        <v>200</v>
      </c>
      <c r="J98" s="333"/>
      <c r="K98" s="9"/>
      <c r="L98" s="9"/>
      <c r="M98" s="9">
        <v>14.96</v>
      </c>
      <c r="N98" s="9">
        <v>59.7</v>
      </c>
      <c r="O98" s="173">
        <v>8.6</v>
      </c>
      <c r="P98" s="173">
        <v>11.1</v>
      </c>
      <c r="Q98" s="173">
        <v>1.4</v>
      </c>
      <c r="R98" s="173">
        <v>2.8</v>
      </c>
      <c r="S98" s="173">
        <v>0.28000000000000003</v>
      </c>
      <c r="T98" s="173"/>
      <c r="U98" s="173"/>
      <c r="V98" s="173"/>
      <c r="W98" s="173">
        <v>0.03</v>
      </c>
      <c r="AA98" s="32"/>
      <c r="AB98" s="11"/>
      <c r="AC98" s="11"/>
      <c r="AD98" s="11"/>
      <c r="AE98" s="11"/>
      <c r="AF98" s="11"/>
    </row>
    <row r="99" spans="6:32" hidden="1" x14ac:dyDescent="0.25">
      <c r="F99" s="2"/>
      <c r="G99" s="382" t="s">
        <v>57</v>
      </c>
      <c r="H99" s="382"/>
      <c r="I99" s="8">
        <v>20</v>
      </c>
      <c r="J99" s="8">
        <v>25</v>
      </c>
      <c r="K99" s="3"/>
      <c r="L99" s="3"/>
      <c r="M99" s="3"/>
      <c r="N99" s="43"/>
      <c r="O99" s="176"/>
      <c r="P99" s="176"/>
      <c r="Q99" s="176"/>
      <c r="R99" s="176"/>
      <c r="S99" s="176"/>
      <c r="T99" s="176"/>
      <c r="U99" s="176"/>
      <c r="V99" s="176"/>
      <c r="W99" s="172"/>
      <c r="AA99" s="32"/>
      <c r="AB99" s="11"/>
      <c r="AC99" s="11"/>
      <c r="AD99" s="11"/>
      <c r="AE99" s="11"/>
      <c r="AF99" s="11"/>
    </row>
    <row r="100" spans="6:32" hidden="1" x14ac:dyDescent="0.25">
      <c r="F100" s="2"/>
      <c r="G100" s="382" t="s">
        <v>35</v>
      </c>
      <c r="H100" s="382"/>
      <c r="I100" s="8">
        <v>20</v>
      </c>
      <c r="J100" s="8">
        <v>20</v>
      </c>
      <c r="K100" s="3"/>
      <c r="L100" s="3"/>
      <c r="M100" s="3"/>
      <c r="N100" s="43"/>
      <c r="O100" s="176"/>
      <c r="P100" s="176"/>
      <c r="Q100" s="176"/>
      <c r="R100" s="176"/>
      <c r="S100" s="176"/>
      <c r="T100" s="176"/>
      <c r="U100" s="176"/>
      <c r="V100" s="176"/>
      <c r="W100" s="172"/>
      <c r="AA100" s="455"/>
      <c r="AB100" s="455"/>
      <c r="AC100" s="322"/>
      <c r="AD100" s="322"/>
      <c r="AE100" s="11"/>
      <c r="AF100" s="11"/>
    </row>
    <row r="101" spans="6:32" hidden="1" x14ac:dyDescent="0.25">
      <c r="F101" s="17"/>
      <c r="G101" s="382" t="s">
        <v>41</v>
      </c>
      <c r="H101" s="382"/>
      <c r="I101" s="8">
        <v>190</v>
      </c>
      <c r="J101" s="8">
        <v>190</v>
      </c>
      <c r="K101" s="3"/>
      <c r="L101" s="3"/>
      <c r="M101" s="3"/>
      <c r="N101" s="43"/>
      <c r="O101" s="176"/>
      <c r="P101" s="176"/>
      <c r="Q101" s="176"/>
      <c r="R101" s="176"/>
      <c r="S101" s="176"/>
      <c r="T101" s="176"/>
      <c r="U101" s="176"/>
      <c r="V101" s="176"/>
      <c r="W101" s="172"/>
      <c r="AA101" s="474"/>
      <c r="AB101" s="474"/>
      <c r="AC101" s="1"/>
      <c r="AD101" s="1"/>
      <c r="AE101" s="1"/>
      <c r="AF101" s="1"/>
    </row>
    <row r="102" spans="6:32" hidden="1" x14ac:dyDescent="0.25">
      <c r="F102" s="17"/>
      <c r="G102" s="382" t="s">
        <v>58</v>
      </c>
      <c r="H102" s="382"/>
      <c r="I102" s="8">
        <v>25</v>
      </c>
      <c r="J102" s="8">
        <v>25</v>
      </c>
      <c r="K102" s="3"/>
      <c r="L102" s="3"/>
      <c r="M102" s="3"/>
      <c r="N102" s="43"/>
      <c r="O102" s="176"/>
      <c r="P102" s="176"/>
      <c r="Q102" s="176"/>
      <c r="R102" s="176"/>
      <c r="S102" s="176"/>
      <c r="T102" s="176"/>
      <c r="U102" s="176"/>
      <c r="V102" s="176"/>
      <c r="W102" s="172"/>
      <c r="AA102" s="474"/>
      <c r="AB102" s="474"/>
      <c r="AC102" s="1"/>
      <c r="AD102" s="1"/>
      <c r="AE102" s="1"/>
      <c r="AF102" s="1"/>
    </row>
    <row r="103" spans="6:32" x14ac:dyDescent="0.25">
      <c r="F103" s="29"/>
      <c r="G103" s="384" t="s">
        <v>42</v>
      </c>
      <c r="H103" s="384"/>
      <c r="I103" s="341">
        <v>835</v>
      </c>
      <c r="J103" s="342"/>
      <c r="K103" s="3">
        <f>SUM(K86:K102)</f>
        <v>29.46</v>
      </c>
      <c r="L103" s="3">
        <f>SUM(L86:L102)</f>
        <v>14.469999999999999</v>
      </c>
      <c r="M103" s="3">
        <f>SUM(M86:M102)</f>
        <v>115.69999999999999</v>
      </c>
      <c r="N103" s="43">
        <f>SUM(N86:N102)</f>
        <v>719.51</v>
      </c>
      <c r="O103" s="176">
        <f>O86+O93+O96+O97+O98</f>
        <v>1452.9399999999998</v>
      </c>
      <c r="P103" s="176">
        <f t="shared" ref="P103:W103" si="3">P86+P93+P96+P97+P98</f>
        <v>170.9</v>
      </c>
      <c r="Q103" s="176">
        <f t="shared" si="3"/>
        <v>115</v>
      </c>
      <c r="R103" s="176">
        <f t="shared" si="3"/>
        <v>476.5</v>
      </c>
      <c r="S103" s="176">
        <f t="shared" si="3"/>
        <v>7.38</v>
      </c>
      <c r="T103" s="176">
        <f t="shared" si="3"/>
        <v>53.4</v>
      </c>
      <c r="U103" s="176">
        <f t="shared" si="3"/>
        <v>0.62000000000000011</v>
      </c>
      <c r="V103" s="176">
        <f t="shared" si="3"/>
        <v>0.7</v>
      </c>
      <c r="W103" s="176">
        <f t="shared" si="3"/>
        <v>28.400000000000002</v>
      </c>
      <c r="AA103" s="474"/>
      <c r="AB103" s="474"/>
      <c r="AC103" s="1"/>
      <c r="AD103" s="1"/>
      <c r="AE103" s="35"/>
      <c r="AF103" s="35"/>
    </row>
    <row r="104" spans="6:32" x14ac:dyDescent="0.25">
      <c r="F104" s="87"/>
      <c r="G104" s="26"/>
      <c r="H104" s="26"/>
      <c r="I104" s="27"/>
      <c r="J104" s="27"/>
      <c r="K104" s="27"/>
      <c r="L104" s="27"/>
      <c r="M104" s="27"/>
      <c r="N104" s="168">
        <f>N103/N113</f>
        <v>0.22772762951334377</v>
      </c>
      <c r="O104" s="219"/>
      <c r="P104" s="219"/>
      <c r="Q104" s="219"/>
      <c r="R104" s="219"/>
      <c r="S104" s="219"/>
      <c r="T104" s="219"/>
      <c r="U104" s="219"/>
      <c r="V104" s="219"/>
      <c r="W104" s="172"/>
      <c r="AA104" s="78"/>
      <c r="AB104" s="78"/>
      <c r="AC104" s="1"/>
      <c r="AD104" s="1"/>
      <c r="AE104" s="35"/>
      <c r="AF104" s="35"/>
    </row>
    <row r="105" spans="6:32" x14ac:dyDescent="0.25">
      <c r="F105" s="75"/>
      <c r="G105" s="41" t="s">
        <v>70</v>
      </c>
      <c r="H105" s="42"/>
      <c r="I105" s="3"/>
      <c r="J105" s="3">
        <v>7</v>
      </c>
      <c r="K105" s="27"/>
      <c r="L105" s="27"/>
      <c r="M105" s="27"/>
      <c r="N105" s="168"/>
      <c r="O105" s="219"/>
      <c r="P105" s="219"/>
      <c r="Q105" s="219"/>
      <c r="R105" s="219"/>
      <c r="S105" s="219"/>
      <c r="T105" s="219"/>
      <c r="U105" s="219"/>
      <c r="V105" s="219"/>
      <c r="W105" s="172"/>
      <c r="AA105" s="78"/>
      <c r="AB105" s="78"/>
      <c r="AC105" s="1"/>
      <c r="AD105" s="1"/>
      <c r="AE105" s="35"/>
      <c r="AF105" s="35"/>
    </row>
    <row r="106" spans="6:32" x14ac:dyDescent="0.25">
      <c r="F106" s="333" t="s">
        <v>71</v>
      </c>
      <c r="G106" s="333"/>
      <c r="H106" s="333"/>
      <c r="I106" s="333"/>
      <c r="J106" s="333"/>
      <c r="K106" s="333"/>
      <c r="L106" s="333"/>
      <c r="M106" s="333"/>
      <c r="N106" s="346"/>
      <c r="O106" s="176"/>
      <c r="P106" s="176"/>
      <c r="Q106" s="176"/>
      <c r="R106" s="176"/>
      <c r="S106" s="176"/>
      <c r="T106" s="176"/>
      <c r="U106" s="176"/>
      <c r="V106" s="176"/>
      <c r="W106" s="172"/>
      <c r="AA106" s="474"/>
      <c r="AB106" s="474"/>
      <c r="AC106" s="1"/>
      <c r="AD106" s="1"/>
    </row>
    <row r="107" spans="6:32" x14ac:dyDescent="0.25">
      <c r="F107" s="29">
        <v>245</v>
      </c>
      <c r="G107" s="388" t="s">
        <v>218</v>
      </c>
      <c r="H107" s="388"/>
      <c r="I107" s="337">
        <v>200</v>
      </c>
      <c r="J107" s="337"/>
      <c r="K107" s="3">
        <v>5.8</v>
      </c>
      <c r="L107" s="3">
        <v>5</v>
      </c>
      <c r="M107" s="3">
        <v>8.4</v>
      </c>
      <c r="N107" s="43">
        <v>108</v>
      </c>
      <c r="O107" s="101">
        <v>292</v>
      </c>
      <c r="P107" s="130">
        <v>248</v>
      </c>
      <c r="Q107" s="130">
        <v>28</v>
      </c>
      <c r="R107" s="130">
        <v>184</v>
      </c>
      <c r="S107" s="130">
        <v>0.2</v>
      </c>
      <c r="T107" s="130">
        <v>40</v>
      </c>
      <c r="U107" s="130">
        <v>0.04</v>
      </c>
      <c r="V107" s="130">
        <v>0.2</v>
      </c>
      <c r="W107" s="130">
        <v>0.6</v>
      </c>
      <c r="AA107" s="32"/>
      <c r="AB107" s="11"/>
      <c r="AC107" s="34"/>
      <c r="AD107" s="34"/>
      <c r="AE107" s="34"/>
      <c r="AF107" s="34"/>
    </row>
    <row r="108" spans="6:32" hidden="1" x14ac:dyDescent="0.25">
      <c r="F108" s="49"/>
      <c r="G108" s="389" t="s">
        <v>218</v>
      </c>
      <c r="H108" s="390"/>
      <c r="I108" s="8">
        <v>210</v>
      </c>
      <c r="J108" s="8">
        <v>200</v>
      </c>
      <c r="K108" s="3"/>
      <c r="L108" s="3"/>
      <c r="M108" s="3"/>
      <c r="N108" s="43"/>
      <c r="O108" s="176"/>
      <c r="P108" s="176"/>
      <c r="Q108" s="176"/>
      <c r="R108" s="176"/>
      <c r="S108" s="176"/>
      <c r="T108" s="176"/>
      <c r="U108" s="176"/>
      <c r="V108" s="176"/>
      <c r="W108" s="172"/>
    </row>
    <row r="109" spans="6:32" x14ac:dyDescent="0.25">
      <c r="F109" s="9">
        <v>332</v>
      </c>
      <c r="G109" s="472" t="s">
        <v>286</v>
      </c>
      <c r="H109" s="473"/>
      <c r="I109" s="107">
        <v>35</v>
      </c>
      <c r="J109" s="126">
        <v>33</v>
      </c>
      <c r="K109" s="9">
        <v>2.81</v>
      </c>
      <c r="L109" s="9">
        <v>5.47</v>
      </c>
      <c r="M109" s="9">
        <v>0.05</v>
      </c>
      <c r="N109" s="105">
        <v>60.48</v>
      </c>
      <c r="O109" s="173">
        <v>52</v>
      </c>
      <c r="P109" s="173">
        <v>12.5</v>
      </c>
      <c r="Q109" s="173">
        <v>10.5</v>
      </c>
      <c r="R109" s="173">
        <v>52.2</v>
      </c>
      <c r="S109" s="173"/>
      <c r="T109" s="173">
        <v>17.7</v>
      </c>
      <c r="U109" s="173">
        <v>0.05</v>
      </c>
      <c r="V109" s="173">
        <v>0.04</v>
      </c>
      <c r="W109" s="172"/>
    </row>
    <row r="110" spans="6:32" ht="34.5" customHeight="1" x14ac:dyDescent="0.25">
      <c r="F110" s="49"/>
      <c r="G110" s="395" t="s">
        <v>38</v>
      </c>
      <c r="H110" s="395"/>
      <c r="I110" s="346">
        <v>25</v>
      </c>
      <c r="J110" s="348"/>
      <c r="K110" s="9">
        <v>1.9</v>
      </c>
      <c r="L110" s="9">
        <v>0.4</v>
      </c>
      <c r="M110" s="9">
        <v>11.9</v>
      </c>
      <c r="N110" s="105">
        <v>58.7</v>
      </c>
      <c r="O110" s="173">
        <v>21</v>
      </c>
      <c r="P110" s="173">
        <v>3</v>
      </c>
      <c r="Q110" s="173">
        <v>5</v>
      </c>
      <c r="R110" s="173">
        <v>28.5</v>
      </c>
      <c r="S110" s="173">
        <v>0.9</v>
      </c>
      <c r="T110" s="173"/>
      <c r="U110" s="173">
        <v>0.06</v>
      </c>
      <c r="V110" s="173">
        <v>7.0000000000000007E-2</v>
      </c>
      <c r="W110" s="172"/>
    </row>
    <row r="111" spans="6:32" x14ac:dyDescent="0.25">
      <c r="F111" s="49"/>
      <c r="G111" s="384" t="s">
        <v>42</v>
      </c>
      <c r="H111" s="384"/>
      <c r="I111" s="341">
        <v>258</v>
      </c>
      <c r="J111" s="342"/>
      <c r="K111" s="3">
        <f>SUM(K107:K110)</f>
        <v>10.51</v>
      </c>
      <c r="L111" s="3">
        <f>SUM(L107:L110)</f>
        <v>10.87</v>
      </c>
      <c r="M111" s="3">
        <f>SUM(M107:M110)</f>
        <v>20.350000000000001</v>
      </c>
      <c r="N111" s="43">
        <f>SUM(N107:N110)</f>
        <v>227.18</v>
      </c>
      <c r="O111" s="176">
        <f>SUM(O107:O110)</f>
        <v>365</v>
      </c>
      <c r="P111" s="176">
        <f t="shared" ref="P111:W111" si="4">SUM(P107:P110)</f>
        <v>263.5</v>
      </c>
      <c r="Q111" s="176">
        <f t="shared" si="4"/>
        <v>43.5</v>
      </c>
      <c r="R111" s="176">
        <f t="shared" si="4"/>
        <v>264.7</v>
      </c>
      <c r="S111" s="176">
        <f t="shared" si="4"/>
        <v>1.1000000000000001</v>
      </c>
      <c r="T111" s="176">
        <f t="shared" si="4"/>
        <v>57.7</v>
      </c>
      <c r="U111" s="176">
        <f t="shared" si="4"/>
        <v>0.15</v>
      </c>
      <c r="V111" s="176">
        <f t="shared" si="4"/>
        <v>0.31000000000000005</v>
      </c>
      <c r="W111" s="176">
        <f t="shared" si="4"/>
        <v>0.6</v>
      </c>
      <c r="AA111" s="34"/>
      <c r="AB111" s="34"/>
      <c r="AC111" s="34"/>
      <c r="AD111" s="34"/>
    </row>
    <row r="112" spans="6:32" x14ac:dyDescent="0.25">
      <c r="F112" s="49"/>
      <c r="G112" s="385"/>
      <c r="H112" s="385"/>
      <c r="I112" s="3"/>
      <c r="J112" s="3"/>
      <c r="K112" s="3"/>
      <c r="L112" s="3"/>
      <c r="M112" s="3"/>
      <c r="N112" s="192">
        <f>N111/N113</f>
        <v>7.1903327087658883E-2</v>
      </c>
      <c r="O112" s="219"/>
      <c r="P112" s="219"/>
      <c r="Q112" s="219"/>
      <c r="R112" s="219"/>
      <c r="S112" s="219"/>
      <c r="T112" s="219"/>
      <c r="U112" s="219"/>
      <c r="V112" s="219"/>
      <c r="W112" s="172"/>
    </row>
    <row r="113" spans="6:32" ht="18.75" x14ac:dyDescent="0.3">
      <c r="F113" s="49"/>
      <c r="G113" s="386" t="s">
        <v>73</v>
      </c>
      <c r="H113" s="386"/>
      <c r="I113" s="341">
        <f>I36+I42+I78+I83+I103+I111</f>
        <v>3248</v>
      </c>
      <c r="J113" s="342"/>
      <c r="K113" s="46">
        <f>K36+K42+K78+K83+K103+K107</f>
        <v>98.279999999999987</v>
      </c>
      <c r="L113" s="46">
        <f>L36+L42+L78+L83+L103+L107</f>
        <v>87.82</v>
      </c>
      <c r="M113" s="46">
        <f>M36+M42+M78+M83+M103+M107</f>
        <v>465.65</v>
      </c>
      <c r="N113" s="210">
        <f>N36+N42+N78+N83+N103+N107</f>
        <v>3159.5200000000004</v>
      </c>
      <c r="O113" s="227">
        <f>O36+O42+O78+O83+O103+O111</f>
        <v>3573.21</v>
      </c>
      <c r="P113" s="227">
        <f t="shared" ref="P113:W113" si="5">P36+P42+P78+P83+P103+P111</f>
        <v>1059.1300000000001</v>
      </c>
      <c r="Q113" s="227">
        <f t="shared" si="5"/>
        <v>456.45</v>
      </c>
      <c r="R113" s="227">
        <f t="shared" si="5"/>
        <v>1586.74</v>
      </c>
      <c r="S113" s="227">
        <f t="shared" si="5"/>
        <v>27.58</v>
      </c>
      <c r="T113" s="227">
        <f t="shared" si="5"/>
        <v>340.2</v>
      </c>
      <c r="U113" s="227">
        <f t="shared" si="5"/>
        <v>1.9059999999999999</v>
      </c>
      <c r="V113" s="227">
        <f t="shared" si="5"/>
        <v>2.0840000000000001</v>
      </c>
      <c r="W113" s="227">
        <f t="shared" si="5"/>
        <v>90.89</v>
      </c>
      <c r="AC113" s="64"/>
      <c r="AD113" s="64"/>
      <c r="AE113" s="64"/>
      <c r="AF113" s="64"/>
    </row>
    <row r="114" spans="6:32" ht="18.75" hidden="1" x14ac:dyDescent="0.3">
      <c r="G114" s="139" t="s">
        <v>303</v>
      </c>
      <c r="H114" s="139"/>
      <c r="I114" s="15"/>
      <c r="J114" s="11"/>
    </row>
    <row r="115" spans="6:32" ht="18.75" hidden="1" x14ac:dyDescent="0.3">
      <c r="G115" s="139" t="s">
        <v>304</v>
      </c>
      <c r="H115" s="139"/>
      <c r="I115" s="15"/>
      <c r="J115" s="11"/>
      <c r="K115" s="64">
        <f>K113*4</f>
        <v>393.11999999999995</v>
      </c>
      <c r="L115" s="64">
        <f>L113*9</f>
        <v>790.37999999999988</v>
      </c>
      <c r="M115" s="64">
        <f>M113*4</f>
        <v>1862.6</v>
      </c>
    </row>
    <row r="116" spans="6:32" ht="18.75" hidden="1" x14ac:dyDescent="0.3">
      <c r="G116" s="139" t="s">
        <v>305</v>
      </c>
      <c r="H116" s="139"/>
      <c r="I116" s="15"/>
      <c r="J116" s="11"/>
      <c r="K116" s="149">
        <f>K115/N113</f>
        <v>0.12442396313364051</v>
      </c>
      <c r="L116" s="149">
        <f>L115/N113</f>
        <v>0.25015825188636243</v>
      </c>
      <c r="M116" s="149">
        <f>M115/N113</f>
        <v>0.58951992707753065</v>
      </c>
    </row>
    <row r="117" spans="6:32" ht="18.75" hidden="1" x14ac:dyDescent="0.3">
      <c r="G117" s="139" t="s">
        <v>306</v>
      </c>
      <c r="H117" s="139"/>
      <c r="I117" s="15"/>
      <c r="J117" s="11"/>
    </row>
  </sheetData>
  <sheetProtection selectLockedCells="1" selectUnlockedCells="1"/>
  <mergeCells count="145">
    <mergeCell ref="I36:J36"/>
    <mergeCell ref="I78:J78"/>
    <mergeCell ref="I83:J83"/>
    <mergeCell ref="I103:J103"/>
    <mergeCell ref="I111:J111"/>
    <mergeCell ref="I113:J113"/>
    <mergeCell ref="F44:N44"/>
    <mergeCell ref="G45:H45"/>
    <mergeCell ref="I45:J45"/>
    <mergeCell ref="I50:J50"/>
    <mergeCell ref="F4:N4"/>
    <mergeCell ref="F5:N5"/>
    <mergeCell ref="F13:F15"/>
    <mergeCell ref="G13:H15"/>
    <mergeCell ref="I13:J13"/>
    <mergeCell ref="K13:M14"/>
    <mergeCell ref="N13:N15"/>
    <mergeCell ref="I14:I15"/>
    <mergeCell ref="J14:J15"/>
    <mergeCell ref="F16:N16"/>
    <mergeCell ref="G17:H17"/>
    <mergeCell ref="I17:J17"/>
    <mergeCell ref="G18:H18"/>
    <mergeCell ref="G21:H21"/>
    <mergeCell ref="G22:H22"/>
    <mergeCell ref="G20:H20"/>
    <mergeCell ref="G23:H23"/>
    <mergeCell ref="G24:H24"/>
    <mergeCell ref="G28:H28"/>
    <mergeCell ref="G19:H19"/>
    <mergeCell ref="G25:H25"/>
    <mergeCell ref="G26:H26"/>
    <mergeCell ref="G27:H27"/>
    <mergeCell ref="I28:J28"/>
    <mergeCell ref="G29:H29"/>
    <mergeCell ref="I29:J29"/>
    <mergeCell ref="G30:H30"/>
    <mergeCell ref="I30:J30"/>
    <mergeCell ref="G31:H31"/>
    <mergeCell ref="G32:H32"/>
    <mergeCell ref="G33:H33"/>
    <mergeCell ref="G34:H34"/>
    <mergeCell ref="G36:H36"/>
    <mergeCell ref="F38:N38"/>
    <mergeCell ref="G50:H50"/>
    <mergeCell ref="G39:H39"/>
    <mergeCell ref="I39:J39"/>
    <mergeCell ref="G41:H41"/>
    <mergeCell ref="G42:H42"/>
    <mergeCell ref="AA50:AB50"/>
    <mergeCell ref="AC50:AD50"/>
    <mergeCell ref="G52:H52"/>
    <mergeCell ref="AA52:AB52"/>
    <mergeCell ref="G46:H46"/>
    <mergeCell ref="G47:H47"/>
    <mergeCell ref="G48:H48"/>
    <mergeCell ref="G49:H49"/>
    <mergeCell ref="G51:H51"/>
    <mergeCell ref="G53:H53"/>
    <mergeCell ref="AA53:AB53"/>
    <mergeCell ref="G54:H54"/>
    <mergeCell ref="AA54:AB54"/>
    <mergeCell ref="G55:H55"/>
    <mergeCell ref="G56:H56"/>
    <mergeCell ref="AA56:AB56"/>
    <mergeCell ref="G57:H57"/>
    <mergeCell ref="I57:J57"/>
    <mergeCell ref="G58:H58"/>
    <mergeCell ref="G59:H59"/>
    <mergeCell ref="G60:H60"/>
    <mergeCell ref="G61:H61"/>
    <mergeCell ref="G62:H62"/>
    <mergeCell ref="G64:H64"/>
    <mergeCell ref="G65:H65"/>
    <mergeCell ref="G66:H66"/>
    <mergeCell ref="G63:H63"/>
    <mergeCell ref="I66:J66"/>
    <mergeCell ref="G67:H67"/>
    <mergeCell ref="G68:H68"/>
    <mergeCell ref="G69:H69"/>
    <mergeCell ref="G70:H70"/>
    <mergeCell ref="G72:H72"/>
    <mergeCell ref="I72:J72"/>
    <mergeCell ref="I71:J71"/>
    <mergeCell ref="G73:H73"/>
    <mergeCell ref="I73:J73"/>
    <mergeCell ref="G74:H74"/>
    <mergeCell ref="G75:H75"/>
    <mergeCell ref="G76:H76"/>
    <mergeCell ref="G77:H77"/>
    <mergeCell ref="G88:H88"/>
    <mergeCell ref="G78:H78"/>
    <mergeCell ref="F80:N80"/>
    <mergeCell ref="G81:H81"/>
    <mergeCell ref="I81:J81"/>
    <mergeCell ref="G82:H82"/>
    <mergeCell ref="I82:J82"/>
    <mergeCell ref="I87:J87"/>
    <mergeCell ref="I93:J93"/>
    <mergeCell ref="G94:H94"/>
    <mergeCell ref="G95:H95"/>
    <mergeCell ref="G99:H99"/>
    <mergeCell ref="AA100:AB100"/>
    <mergeCell ref="G83:H83"/>
    <mergeCell ref="F85:N85"/>
    <mergeCell ref="G86:H86"/>
    <mergeCell ref="I86:J86"/>
    <mergeCell ref="G87:H87"/>
    <mergeCell ref="G110:H110"/>
    <mergeCell ref="AC100:AD100"/>
    <mergeCell ref="G101:H101"/>
    <mergeCell ref="AA101:AB101"/>
    <mergeCell ref="I98:J98"/>
    <mergeCell ref="G111:H111"/>
    <mergeCell ref="AA102:AB102"/>
    <mergeCell ref="G112:H112"/>
    <mergeCell ref="G100:H100"/>
    <mergeCell ref="G113:H113"/>
    <mergeCell ref="G103:H103"/>
    <mergeCell ref="AA103:AB103"/>
    <mergeCell ref="F106:N106"/>
    <mergeCell ref="AA106:AB106"/>
    <mergeCell ref="G107:H107"/>
    <mergeCell ref="I110:J110"/>
    <mergeCell ref="I107:J107"/>
    <mergeCell ref="F1:N3"/>
    <mergeCell ref="G71:H71"/>
    <mergeCell ref="G108:H108"/>
    <mergeCell ref="G89:H89"/>
    <mergeCell ref="G97:H97"/>
    <mergeCell ref="I97:J97"/>
    <mergeCell ref="G98:H98"/>
    <mergeCell ref="G102:H102"/>
    <mergeCell ref="G96:H96"/>
    <mergeCell ref="I96:J96"/>
    <mergeCell ref="O13:W14"/>
    <mergeCell ref="G40:H40"/>
    <mergeCell ref="I40:J40"/>
    <mergeCell ref="I41:J41"/>
    <mergeCell ref="I42:J42"/>
    <mergeCell ref="G109:H109"/>
    <mergeCell ref="G90:H90"/>
    <mergeCell ref="G91:H91"/>
    <mergeCell ref="G93:H93"/>
    <mergeCell ref="G92:H92"/>
  </mergeCells>
  <pageMargins left="0.7" right="0.7" top="0.75" bottom="0.75" header="0.51180555555555551" footer="0.51180555555555551"/>
  <pageSetup paperSize="9" scale="95" firstPageNumber="0" orientation="landscape" verticalDpi="300" r:id="rId1"/>
  <headerFooter alignWithMargins="0"/>
  <colBreaks count="1" manualBreakCount="1">
    <brk id="2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view="pageBreakPreview" topLeftCell="A83" zoomScale="120" zoomScaleNormal="150" zoomScaleSheetLayoutView="120" workbookViewId="0">
      <selection activeCell="G71" sqref="G71:H71"/>
    </sheetView>
  </sheetViews>
  <sheetFormatPr defaultRowHeight="15" x14ac:dyDescent="0.25"/>
  <cols>
    <col min="1" max="1" width="0.140625" customWidth="1"/>
    <col min="2" max="5" width="0" hidden="1" customWidth="1"/>
    <col min="6" max="6" width="7.140625" style="74" customWidth="1"/>
    <col min="8" max="8" width="13.140625" customWidth="1"/>
    <col min="9" max="9" width="7.42578125" customWidth="1"/>
    <col min="10" max="10" width="7.5703125" customWidth="1"/>
    <col min="11" max="11" width="7.42578125" customWidth="1"/>
    <col min="12" max="12" width="7" customWidth="1"/>
    <col min="13" max="14" width="9.5703125" customWidth="1"/>
    <col min="15" max="15" width="5.5703125" customWidth="1"/>
    <col min="16" max="16" width="6.140625" customWidth="1"/>
    <col min="17" max="17" width="5.7109375" customWidth="1"/>
    <col min="18" max="18" width="5.5703125" style="5" customWidth="1"/>
    <col min="19" max="19" width="4" style="5" customWidth="1"/>
    <col min="20" max="20" width="5.85546875" style="5" customWidth="1"/>
    <col min="21" max="21" width="6" style="5" customWidth="1"/>
    <col min="22" max="22" width="7.28515625" style="5" customWidth="1"/>
    <col min="23" max="23" width="6.140625" style="5" customWidth="1"/>
    <col min="24" max="26" width="9.140625" style="5"/>
  </cols>
  <sheetData>
    <row r="1" spans="1:23" ht="7.5" customHeight="1" x14ac:dyDescent="0.25">
      <c r="F1" s="320" t="s">
        <v>260</v>
      </c>
      <c r="G1" s="320"/>
      <c r="H1" s="320"/>
      <c r="I1" s="320"/>
      <c r="J1" s="320"/>
      <c r="K1" s="320"/>
      <c r="L1" s="320"/>
      <c r="M1" s="320"/>
      <c r="N1" s="320"/>
    </row>
    <row r="2" spans="1:23" x14ac:dyDescent="0.25">
      <c r="A2" s="52" t="s">
        <v>0</v>
      </c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</row>
    <row r="3" spans="1:23" ht="25.5" customHeight="1" x14ac:dyDescent="0.25">
      <c r="A3" s="52" t="s">
        <v>1</v>
      </c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</row>
    <row r="4" spans="1:23" ht="6.7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3" x14ac:dyDescent="0.25">
      <c r="F5" s="321" t="s">
        <v>297</v>
      </c>
      <c r="G5" s="321"/>
      <c r="H5" s="321"/>
      <c r="I5" s="321"/>
      <c r="J5" s="321"/>
      <c r="K5" s="321"/>
      <c r="L5" s="321"/>
      <c r="M5" s="321"/>
      <c r="N5" s="321"/>
    </row>
    <row r="6" spans="1:23" x14ac:dyDescent="0.25">
      <c r="F6" s="321" t="s">
        <v>150</v>
      </c>
      <c r="G6" s="321"/>
      <c r="H6" s="321"/>
      <c r="I6" s="321"/>
      <c r="J6" s="321"/>
      <c r="K6" s="321"/>
      <c r="L6" s="321"/>
      <c r="M6" s="321"/>
      <c r="N6" s="321"/>
    </row>
    <row r="7" spans="1:23" x14ac:dyDescent="0.25">
      <c r="F7" s="117" t="s">
        <v>208</v>
      </c>
      <c r="G7" s="118"/>
      <c r="H7" s="118"/>
      <c r="I7" s="96"/>
      <c r="J7" s="96"/>
      <c r="K7" s="96"/>
      <c r="L7" s="96"/>
      <c r="M7" s="96"/>
    </row>
    <row r="8" spans="1:23" x14ac:dyDescent="0.25">
      <c r="F8" s="116" t="s">
        <v>19</v>
      </c>
      <c r="G8" s="96"/>
      <c r="H8" s="96"/>
      <c r="I8" s="96"/>
      <c r="J8" s="96"/>
      <c r="K8" s="96"/>
      <c r="L8" s="96"/>
      <c r="M8" s="96"/>
    </row>
    <row r="9" spans="1:23" x14ac:dyDescent="0.25">
      <c r="F9" s="116" t="s">
        <v>20</v>
      </c>
      <c r="G9" s="96"/>
      <c r="H9" s="96"/>
      <c r="I9" s="96"/>
      <c r="J9" s="96"/>
      <c r="K9" s="96"/>
      <c r="L9" s="96"/>
      <c r="M9" s="96"/>
    </row>
    <row r="10" spans="1:23" x14ac:dyDescent="0.25">
      <c r="F10" s="116" t="s">
        <v>21</v>
      </c>
      <c r="G10" s="96"/>
      <c r="H10" s="96"/>
      <c r="I10" s="96"/>
      <c r="J10" s="96"/>
      <c r="K10" s="96"/>
      <c r="L10" s="96"/>
      <c r="M10" s="96"/>
    </row>
    <row r="11" spans="1:23" x14ac:dyDescent="0.25">
      <c r="F11" s="116" t="s">
        <v>22</v>
      </c>
      <c r="G11" s="96"/>
      <c r="H11" s="96"/>
      <c r="I11" s="96"/>
      <c r="J11" s="96"/>
      <c r="K11" s="96"/>
      <c r="L11" s="96"/>
      <c r="M11" s="96"/>
    </row>
    <row r="12" spans="1:23" x14ac:dyDescent="0.25">
      <c r="F12" s="116" t="s">
        <v>23</v>
      </c>
      <c r="G12" s="96"/>
      <c r="H12" s="96"/>
      <c r="I12" s="96"/>
      <c r="J12" s="96"/>
      <c r="K12" s="96"/>
      <c r="L12" s="96"/>
      <c r="M12" s="96"/>
    </row>
    <row r="13" spans="1:23" ht="5.25" hidden="1" customHeight="1" x14ac:dyDescent="0.25"/>
    <row r="14" spans="1:23" ht="15" customHeight="1" x14ac:dyDescent="0.25">
      <c r="F14" s="353" t="s">
        <v>24</v>
      </c>
      <c r="G14" s="399" t="s">
        <v>25</v>
      </c>
      <c r="H14" s="399"/>
      <c r="I14" s="400" t="s">
        <v>26</v>
      </c>
      <c r="J14" s="400"/>
      <c r="K14" s="398" t="s">
        <v>12</v>
      </c>
      <c r="L14" s="398"/>
      <c r="M14" s="398"/>
      <c r="N14" s="399" t="s">
        <v>13</v>
      </c>
      <c r="O14" s="327" t="s">
        <v>336</v>
      </c>
      <c r="P14" s="328"/>
      <c r="Q14" s="328"/>
      <c r="R14" s="328"/>
      <c r="S14" s="328"/>
      <c r="T14" s="328"/>
      <c r="U14" s="328"/>
      <c r="V14" s="328"/>
      <c r="W14" s="329"/>
    </row>
    <row r="15" spans="1:23" ht="15" customHeight="1" x14ac:dyDescent="0.25">
      <c r="F15" s="353"/>
      <c r="G15" s="399"/>
      <c r="H15" s="399"/>
      <c r="I15" s="399" t="s">
        <v>27</v>
      </c>
      <c r="J15" s="399" t="s">
        <v>28</v>
      </c>
      <c r="K15" s="398"/>
      <c r="L15" s="398"/>
      <c r="M15" s="398"/>
      <c r="N15" s="399"/>
      <c r="O15" s="330"/>
      <c r="P15" s="331"/>
      <c r="Q15" s="331"/>
      <c r="R15" s="331"/>
      <c r="S15" s="331"/>
      <c r="T15" s="331"/>
      <c r="U15" s="331"/>
      <c r="V15" s="331"/>
      <c r="W15" s="332"/>
    </row>
    <row r="16" spans="1:23" x14ac:dyDescent="0.25">
      <c r="F16" s="353"/>
      <c r="G16" s="399"/>
      <c r="H16" s="399"/>
      <c r="I16" s="399"/>
      <c r="J16" s="399"/>
      <c r="K16" s="10" t="s">
        <v>14</v>
      </c>
      <c r="L16" s="10" t="s">
        <v>15</v>
      </c>
      <c r="M16" s="10" t="s">
        <v>16</v>
      </c>
      <c r="N16" s="399"/>
      <c r="O16" s="165" t="s">
        <v>331</v>
      </c>
      <c r="P16" s="130" t="s">
        <v>332</v>
      </c>
      <c r="Q16" s="166" t="s">
        <v>333</v>
      </c>
      <c r="R16" s="130" t="s">
        <v>334</v>
      </c>
      <c r="S16" s="166" t="s">
        <v>335</v>
      </c>
      <c r="T16" s="130" t="s">
        <v>337</v>
      </c>
      <c r="U16" s="130" t="s">
        <v>339</v>
      </c>
      <c r="V16" s="166" t="s">
        <v>340</v>
      </c>
      <c r="W16" s="130" t="s">
        <v>338</v>
      </c>
    </row>
    <row r="17" spans="6:24" x14ac:dyDescent="0.25">
      <c r="F17" s="333" t="s">
        <v>29</v>
      </c>
      <c r="G17" s="333"/>
      <c r="H17" s="333"/>
      <c r="I17" s="333"/>
      <c r="J17" s="333"/>
      <c r="K17" s="333"/>
      <c r="L17" s="333"/>
      <c r="M17" s="333"/>
      <c r="N17" s="333"/>
    </row>
    <row r="18" spans="6:24" ht="24.75" customHeight="1" x14ac:dyDescent="0.25">
      <c r="F18" s="29">
        <v>204</v>
      </c>
      <c r="G18" s="416" t="s">
        <v>289</v>
      </c>
      <c r="H18" s="417"/>
      <c r="I18" s="333">
        <v>210</v>
      </c>
      <c r="J18" s="333"/>
      <c r="K18" s="9">
        <v>11.53</v>
      </c>
      <c r="L18" s="9">
        <v>15.6</v>
      </c>
      <c r="M18" s="9">
        <v>40.4</v>
      </c>
      <c r="N18" s="105">
        <v>350.77</v>
      </c>
      <c r="O18" s="173">
        <v>43.7</v>
      </c>
      <c r="P18" s="173">
        <v>368</v>
      </c>
      <c r="Q18" s="173">
        <v>12.7</v>
      </c>
      <c r="R18" s="173">
        <v>126.3</v>
      </c>
      <c r="S18" s="173">
        <v>0.77</v>
      </c>
      <c r="T18" s="173">
        <v>72</v>
      </c>
      <c r="U18" s="173">
        <v>0.05</v>
      </c>
      <c r="V18" s="173">
        <v>0.08</v>
      </c>
      <c r="W18" s="173">
        <v>0.14000000000000001</v>
      </c>
      <c r="X18" s="11"/>
    </row>
    <row r="19" spans="6:24" hidden="1" x14ac:dyDescent="0.25">
      <c r="F19" s="83"/>
      <c r="G19" s="414" t="s">
        <v>31</v>
      </c>
      <c r="H19" s="414"/>
      <c r="I19" s="10">
        <v>10</v>
      </c>
      <c r="J19" s="10">
        <v>10</v>
      </c>
      <c r="K19" s="3"/>
      <c r="L19" s="3"/>
      <c r="M19" s="3"/>
      <c r="N19" s="3"/>
      <c r="P19" s="35"/>
      <c r="S19" s="32"/>
      <c r="T19" s="11"/>
      <c r="U19" s="11"/>
      <c r="V19" s="11"/>
      <c r="W19" s="11"/>
      <c r="X19" s="11"/>
    </row>
    <row r="20" spans="6:24" hidden="1" x14ac:dyDescent="0.25">
      <c r="F20" s="83"/>
      <c r="G20" s="425" t="s">
        <v>33</v>
      </c>
      <c r="H20" s="426"/>
      <c r="I20" s="10">
        <v>75</v>
      </c>
      <c r="J20" s="10">
        <v>75</v>
      </c>
      <c r="K20" s="3"/>
      <c r="L20" s="3"/>
      <c r="M20" s="3"/>
      <c r="N20" s="3"/>
      <c r="T20" s="11"/>
      <c r="U20" s="1"/>
      <c r="V20" s="1"/>
      <c r="W20" s="1"/>
      <c r="X20" s="1"/>
    </row>
    <row r="21" spans="6:24" hidden="1" x14ac:dyDescent="0.25">
      <c r="F21" s="83"/>
      <c r="G21" s="425" t="s">
        <v>6</v>
      </c>
      <c r="H21" s="426"/>
      <c r="I21" s="10">
        <v>105</v>
      </c>
      <c r="J21" s="10">
        <v>103</v>
      </c>
      <c r="K21" s="3"/>
      <c r="L21" s="3"/>
      <c r="M21" s="3"/>
      <c r="N21" s="3"/>
      <c r="T21" s="11"/>
      <c r="U21" s="1"/>
      <c r="V21" s="1"/>
      <c r="W21" s="1"/>
      <c r="X21" s="1"/>
    </row>
    <row r="22" spans="6:24" hidden="1" x14ac:dyDescent="0.25">
      <c r="F22" s="83"/>
      <c r="G22" s="414" t="s">
        <v>8</v>
      </c>
      <c r="H22" s="414"/>
      <c r="I22" s="10">
        <v>15</v>
      </c>
      <c r="J22" s="10">
        <v>15</v>
      </c>
      <c r="K22" s="4"/>
      <c r="L22" s="4"/>
      <c r="M22" s="4"/>
      <c r="N22" s="4"/>
      <c r="S22" s="31"/>
      <c r="T22" s="11"/>
      <c r="U22" s="11"/>
      <c r="V22" s="11"/>
      <c r="W22" s="11"/>
      <c r="X22" s="11"/>
    </row>
    <row r="23" spans="6:24" hidden="1" x14ac:dyDescent="0.25">
      <c r="F23" s="83"/>
      <c r="G23" s="414" t="s">
        <v>35</v>
      </c>
      <c r="H23" s="414"/>
      <c r="I23" s="10">
        <v>10</v>
      </c>
      <c r="J23" s="10">
        <v>10</v>
      </c>
      <c r="K23" s="4"/>
      <c r="L23" s="4"/>
      <c r="M23" s="4"/>
      <c r="N23" s="4"/>
      <c r="S23" s="31"/>
      <c r="T23" s="11"/>
      <c r="U23" s="11"/>
      <c r="V23" s="11"/>
      <c r="W23" s="11"/>
      <c r="X23" s="11"/>
    </row>
    <row r="24" spans="6:24" hidden="1" x14ac:dyDescent="0.25">
      <c r="F24" s="83"/>
      <c r="G24" s="414" t="s">
        <v>9</v>
      </c>
      <c r="H24" s="414"/>
      <c r="I24" s="10">
        <v>5</v>
      </c>
      <c r="J24" s="10">
        <v>5</v>
      </c>
      <c r="K24" s="4"/>
      <c r="L24" s="4"/>
      <c r="M24" s="4"/>
      <c r="N24" s="4"/>
      <c r="S24" s="31"/>
      <c r="T24" s="11"/>
      <c r="U24" s="11"/>
      <c r="V24" s="11"/>
      <c r="W24" s="11"/>
      <c r="X24" s="11"/>
    </row>
    <row r="25" spans="6:24" hidden="1" x14ac:dyDescent="0.25">
      <c r="F25" s="83"/>
      <c r="G25" s="414" t="s">
        <v>215</v>
      </c>
      <c r="H25" s="414"/>
      <c r="I25" s="10">
        <v>0.01</v>
      </c>
      <c r="J25" s="10">
        <v>0.01</v>
      </c>
      <c r="K25" s="4"/>
      <c r="L25" s="4"/>
      <c r="M25" s="4"/>
      <c r="N25" s="4"/>
      <c r="S25" s="31"/>
      <c r="T25" s="11"/>
      <c r="U25" s="11"/>
      <c r="V25" s="11"/>
      <c r="W25" s="11"/>
      <c r="X25" s="11"/>
    </row>
    <row r="26" spans="6:24" hidden="1" x14ac:dyDescent="0.25">
      <c r="F26" s="83"/>
      <c r="G26" s="510" t="s">
        <v>216</v>
      </c>
      <c r="H26" s="511"/>
      <c r="I26" s="10">
        <v>5</v>
      </c>
      <c r="J26" s="10">
        <v>5</v>
      </c>
      <c r="K26" s="4"/>
      <c r="L26" s="4"/>
      <c r="M26" s="4"/>
      <c r="N26" s="4"/>
      <c r="S26" s="31"/>
      <c r="T26" s="11"/>
      <c r="U26" s="11"/>
      <c r="V26" s="11"/>
      <c r="W26" s="11"/>
      <c r="X26" s="11"/>
    </row>
    <row r="27" spans="6:24" hidden="1" x14ac:dyDescent="0.25">
      <c r="F27" s="83"/>
      <c r="G27" s="510" t="s">
        <v>7</v>
      </c>
      <c r="H27" s="511"/>
      <c r="I27" s="10">
        <v>5</v>
      </c>
      <c r="J27" s="10">
        <v>5</v>
      </c>
      <c r="K27" s="4"/>
      <c r="L27" s="4"/>
      <c r="M27" s="4"/>
      <c r="N27" s="4"/>
      <c r="T27" s="11"/>
      <c r="U27" s="11"/>
      <c r="V27" s="11"/>
      <c r="W27" s="11"/>
      <c r="X27" s="11"/>
    </row>
    <row r="28" spans="6:24" hidden="1" x14ac:dyDescent="0.25">
      <c r="F28" s="83"/>
      <c r="G28" s="510" t="s">
        <v>107</v>
      </c>
      <c r="H28" s="511"/>
      <c r="I28" s="10"/>
      <c r="J28" s="10">
        <v>236</v>
      </c>
      <c r="K28" s="4"/>
      <c r="L28" s="4"/>
      <c r="M28" s="4"/>
      <c r="N28" s="4"/>
      <c r="T28" s="11"/>
      <c r="U28" s="11"/>
      <c r="V28" s="11"/>
      <c r="W28" s="11"/>
      <c r="X28" s="11"/>
    </row>
    <row r="29" spans="6:24" x14ac:dyDescent="0.25">
      <c r="F29" s="29">
        <v>14</v>
      </c>
      <c r="G29" s="422" t="s">
        <v>36</v>
      </c>
      <c r="H29" s="422"/>
      <c r="I29" s="337">
        <v>10</v>
      </c>
      <c r="J29" s="337"/>
      <c r="K29" s="23">
        <v>7.0000000000000007E-2</v>
      </c>
      <c r="L29" s="23">
        <v>8.1999999999999993</v>
      </c>
      <c r="M29" s="23">
        <v>7.0000000000000007E-2</v>
      </c>
      <c r="N29" s="23">
        <v>74</v>
      </c>
      <c r="O29" s="173">
        <v>3</v>
      </c>
      <c r="P29" s="173">
        <v>2.4</v>
      </c>
      <c r="Q29" s="173"/>
      <c r="R29" s="173">
        <v>3</v>
      </c>
      <c r="S29" s="173">
        <v>0.02</v>
      </c>
      <c r="T29" s="173">
        <v>63</v>
      </c>
      <c r="U29" s="173"/>
      <c r="V29" s="173">
        <v>0.01</v>
      </c>
      <c r="W29" s="135"/>
    </row>
    <row r="30" spans="6:24" ht="13.5" customHeight="1" x14ac:dyDescent="0.25">
      <c r="F30" s="83"/>
      <c r="G30" s="416" t="s">
        <v>299</v>
      </c>
      <c r="H30" s="417"/>
      <c r="I30" s="346">
        <v>50</v>
      </c>
      <c r="J30" s="348"/>
      <c r="K30" s="9">
        <v>3.8</v>
      </c>
      <c r="L30" s="9">
        <v>1.46</v>
      </c>
      <c r="M30" s="9">
        <v>25.2</v>
      </c>
      <c r="N30" s="9">
        <v>131.5</v>
      </c>
      <c r="O30" s="173">
        <v>26.9</v>
      </c>
      <c r="P30" s="173">
        <v>8.5</v>
      </c>
      <c r="Q30" s="173">
        <v>6.5</v>
      </c>
      <c r="R30" s="173">
        <v>17.5</v>
      </c>
      <c r="S30" s="173">
        <v>0.6</v>
      </c>
      <c r="T30" s="174"/>
      <c r="U30" s="173">
        <v>0.05</v>
      </c>
      <c r="V30" s="173">
        <v>1.4999999999999999E-2</v>
      </c>
    </row>
    <row r="31" spans="6:24" ht="24" customHeight="1" x14ac:dyDescent="0.25">
      <c r="F31" s="29">
        <v>258</v>
      </c>
      <c r="G31" s="413" t="s">
        <v>39</v>
      </c>
      <c r="H31" s="413"/>
      <c r="I31" s="333">
        <v>200</v>
      </c>
      <c r="J31" s="333"/>
      <c r="K31" s="9">
        <v>2.9</v>
      </c>
      <c r="L31" s="9">
        <v>2.6</v>
      </c>
      <c r="M31" s="9">
        <v>16.100000000000001</v>
      </c>
      <c r="N31" s="9">
        <v>98.6</v>
      </c>
      <c r="O31" s="173">
        <v>46.2</v>
      </c>
      <c r="P31" s="173">
        <v>25.7</v>
      </c>
      <c r="Q31" s="173">
        <v>7</v>
      </c>
      <c r="R31" s="173">
        <v>45</v>
      </c>
      <c r="S31" s="173">
        <v>0.13</v>
      </c>
      <c r="T31" s="173">
        <v>40</v>
      </c>
      <c r="U31" s="173">
        <v>0.04</v>
      </c>
      <c r="V31" s="173">
        <v>0.1</v>
      </c>
      <c r="W31" s="173">
        <v>1.3</v>
      </c>
    </row>
    <row r="32" spans="6:24" hidden="1" x14ac:dyDescent="0.25">
      <c r="F32" s="83"/>
      <c r="G32" s="350" t="s">
        <v>40</v>
      </c>
      <c r="H32" s="350"/>
      <c r="I32" s="8">
        <v>2</v>
      </c>
      <c r="J32" s="8">
        <v>2</v>
      </c>
      <c r="K32" s="3"/>
      <c r="L32" s="3"/>
      <c r="M32" s="3"/>
      <c r="N32" s="3"/>
    </row>
    <row r="33" spans="6:24" hidden="1" x14ac:dyDescent="0.25">
      <c r="F33" s="49"/>
      <c r="G33" s="350" t="s">
        <v>41</v>
      </c>
      <c r="H33" s="350"/>
      <c r="I33" s="8">
        <v>107</v>
      </c>
      <c r="J33" s="8">
        <v>107</v>
      </c>
      <c r="K33" s="3"/>
      <c r="L33" s="3"/>
      <c r="M33" s="3"/>
      <c r="N33" s="3"/>
    </row>
    <row r="34" spans="6:24" hidden="1" x14ac:dyDescent="0.25">
      <c r="F34" s="49"/>
      <c r="G34" s="350" t="s">
        <v>35</v>
      </c>
      <c r="H34" s="350"/>
      <c r="I34" s="8">
        <v>15</v>
      </c>
      <c r="J34" s="8">
        <v>15</v>
      </c>
      <c r="K34" s="3"/>
      <c r="L34" s="3"/>
      <c r="M34" s="3"/>
      <c r="N34" s="3"/>
    </row>
    <row r="35" spans="6:24" hidden="1" x14ac:dyDescent="0.25">
      <c r="F35" s="49"/>
      <c r="G35" s="350" t="s">
        <v>33</v>
      </c>
      <c r="H35" s="350"/>
      <c r="I35" s="8">
        <v>100</v>
      </c>
      <c r="J35" s="8">
        <v>100</v>
      </c>
      <c r="K35" s="3"/>
      <c r="L35" s="3"/>
      <c r="M35" s="3"/>
      <c r="N35" s="3"/>
    </row>
    <row r="36" spans="6:24" x14ac:dyDescent="0.25">
      <c r="F36" s="49"/>
      <c r="G36" s="340" t="s">
        <v>42</v>
      </c>
      <c r="H36" s="340"/>
      <c r="I36" s="341">
        <f>I18+I29+I30+I31</f>
        <v>470</v>
      </c>
      <c r="J36" s="342"/>
      <c r="K36" s="3">
        <f>SUM(K18:K35)</f>
        <v>18.299999999999997</v>
      </c>
      <c r="L36" s="3">
        <f>SUM(L18:L35)</f>
        <v>27.86</v>
      </c>
      <c r="M36" s="3">
        <f>SUM(M18:M35)</f>
        <v>81.77000000000001</v>
      </c>
      <c r="N36" s="43">
        <f>SUM(N18:N35)</f>
        <v>654.87</v>
      </c>
      <c r="O36" s="253">
        <f>SUM(O18:O35)</f>
        <v>119.8</v>
      </c>
      <c r="P36" s="253">
        <f t="shared" ref="P36:W36" si="0">SUM(P18:P35)</f>
        <v>404.59999999999997</v>
      </c>
      <c r="Q36" s="253">
        <f t="shared" si="0"/>
        <v>26.2</v>
      </c>
      <c r="R36" s="253">
        <f t="shared" si="0"/>
        <v>191.8</v>
      </c>
      <c r="S36" s="253">
        <f t="shared" si="0"/>
        <v>1.52</v>
      </c>
      <c r="T36" s="253">
        <f t="shared" si="0"/>
        <v>175</v>
      </c>
      <c r="U36" s="253">
        <f t="shared" si="0"/>
        <v>0.14000000000000001</v>
      </c>
      <c r="V36" s="253">
        <f t="shared" si="0"/>
        <v>0.20500000000000002</v>
      </c>
      <c r="W36" s="253">
        <f t="shared" si="0"/>
        <v>1.44</v>
      </c>
    </row>
    <row r="37" spans="6:24" x14ac:dyDescent="0.25">
      <c r="F37" s="75"/>
      <c r="G37" s="26"/>
      <c r="H37" s="26"/>
      <c r="I37" s="27"/>
      <c r="J37" s="27"/>
      <c r="K37" s="27"/>
      <c r="L37" s="27"/>
      <c r="M37" s="27"/>
      <c r="N37" s="28">
        <f>N36/N113</f>
        <v>0.22931870071295504</v>
      </c>
    </row>
    <row r="38" spans="6:24" x14ac:dyDescent="0.25">
      <c r="F38" s="333" t="s">
        <v>43</v>
      </c>
      <c r="G38" s="333"/>
      <c r="H38" s="333"/>
      <c r="I38" s="333"/>
      <c r="J38" s="333"/>
      <c r="K38" s="333"/>
      <c r="L38" s="333"/>
      <c r="M38" s="333"/>
      <c r="N38" s="346"/>
      <c r="O38" s="283"/>
      <c r="P38" s="284"/>
      <c r="Q38" s="284"/>
      <c r="R38" s="284"/>
      <c r="S38" s="284"/>
      <c r="T38" s="284"/>
      <c r="U38" s="284"/>
      <c r="V38" s="284"/>
      <c r="W38" s="291"/>
    </row>
    <row r="39" spans="6:24" x14ac:dyDescent="0.25">
      <c r="F39" s="49"/>
      <c r="G39" s="427" t="s">
        <v>44</v>
      </c>
      <c r="H39" s="428"/>
      <c r="I39" s="337">
        <v>290</v>
      </c>
      <c r="J39" s="337"/>
      <c r="K39" s="3">
        <f>K40+K41</f>
        <v>1.74</v>
      </c>
      <c r="L39" s="3">
        <f>L40+L41</f>
        <v>0.48</v>
      </c>
      <c r="M39" s="3">
        <f>M40+M41</f>
        <v>26.369999999999997</v>
      </c>
      <c r="N39" s="3">
        <f>N40+N41</f>
        <v>108</v>
      </c>
    </row>
    <row r="40" spans="6:24" hidden="1" x14ac:dyDescent="0.25">
      <c r="F40" s="49"/>
      <c r="G40" s="423" t="s">
        <v>134</v>
      </c>
      <c r="H40" s="392"/>
      <c r="I40" s="400">
        <v>90</v>
      </c>
      <c r="J40" s="400"/>
      <c r="K40" s="8">
        <v>0.54</v>
      </c>
      <c r="L40" s="8">
        <v>0.18</v>
      </c>
      <c r="M40" s="8">
        <v>15.12</v>
      </c>
      <c r="N40" s="8">
        <v>58.5</v>
      </c>
    </row>
    <row r="41" spans="6:24" hidden="1" x14ac:dyDescent="0.25">
      <c r="F41" s="49"/>
      <c r="G41" s="381" t="s">
        <v>183</v>
      </c>
      <c r="H41" s="382"/>
      <c r="I41" s="400">
        <v>200</v>
      </c>
      <c r="J41" s="400"/>
      <c r="K41" s="8">
        <v>1.2</v>
      </c>
      <c r="L41" s="8">
        <v>0.3</v>
      </c>
      <c r="M41" s="141">
        <v>11.25</v>
      </c>
      <c r="N41" s="8">
        <v>49.5</v>
      </c>
    </row>
    <row r="42" spans="6:24" x14ac:dyDescent="0.25">
      <c r="F42" s="49"/>
      <c r="G42" s="340" t="s">
        <v>42</v>
      </c>
      <c r="H42" s="340"/>
      <c r="I42" s="337">
        <f>SUM(I40:I41)</f>
        <v>290</v>
      </c>
      <c r="J42" s="337"/>
      <c r="K42" s="3">
        <f>K39</f>
        <v>1.74</v>
      </c>
      <c r="L42" s="3">
        <f>L39</f>
        <v>0.48</v>
      </c>
      <c r="M42" s="3">
        <f>M39</f>
        <v>26.369999999999997</v>
      </c>
      <c r="N42" s="3">
        <f>N39</f>
        <v>108</v>
      </c>
      <c r="O42" s="176">
        <v>140</v>
      </c>
      <c r="P42" s="176">
        <v>8</v>
      </c>
      <c r="Q42" s="176">
        <v>12</v>
      </c>
      <c r="R42" s="176">
        <v>11</v>
      </c>
      <c r="S42" s="180" t="s">
        <v>349</v>
      </c>
      <c r="T42" s="180"/>
      <c r="U42" s="180" t="s">
        <v>350</v>
      </c>
      <c r="V42" s="180" t="s">
        <v>345</v>
      </c>
      <c r="W42" s="176">
        <v>28</v>
      </c>
    </row>
    <row r="43" spans="6:24" ht="12.75" customHeight="1" x14ac:dyDescent="0.25">
      <c r="F43" s="75"/>
      <c r="G43" s="26"/>
      <c r="H43" s="26"/>
      <c r="I43" s="27"/>
      <c r="J43" s="27"/>
      <c r="K43" s="27"/>
      <c r="L43" s="27"/>
      <c r="M43" s="27"/>
      <c r="N43" s="28">
        <f>N42/N113</f>
        <v>3.7818833779222051E-2</v>
      </c>
    </row>
    <row r="44" spans="6:24" ht="15" customHeight="1" x14ac:dyDescent="0.3">
      <c r="F44" s="333" t="s">
        <v>45</v>
      </c>
      <c r="G44" s="333"/>
      <c r="H44" s="333"/>
      <c r="I44" s="333"/>
      <c r="J44" s="333"/>
      <c r="K44" s="333"/>
      <c r="L44" s="333"/>
      <c r="M44" s="333"/>
      <c r="N44" s="333"/>
      <c r="S44" s="7"/>
      <c r="U44" s="11"/>
      <c r="V44" s="11"/>
      <c r="W44" s="11"/>
      <c r="X44" s="11"/>
    </row>
    <row r="45" spans="6:24" ht="16.5" customHeight="1" x14ac:dyDescent="0.25">
      <c r="F45" s="29">
        <v>41</v>
      </c>
      <c r="G45" s="516" t="s">
        <v>247</v>
      </c>
      <c r="H45" s="517"/>
      <c r="I45" s="333">
        <v>100</v>
      </c>
      <c r="J45" s="333"/>
      <c r="K45" s="9">
        <v>1.91</v>
      </c>
      <c r="L45" s="9">
        <v>3.48</v>
      </c>
      <c r="M45" s="9">
        <v>10.28</v>
      </c>
      <c r="N45" s="9">
        <v>81.77</v>
      </c>
      <c r="O45" s="173">
        <v>336.5</v>
      </c>
      <c r="P45" s="173">
        <v>25.7</v>
      </c>
      <c r="Q45" s="173">
        <v>20.9</v>
      </c>
      <c r="R45" s="173">
        <v>57.9</v>
      </c>
      <c r="S45" s="173">
        <v>0.4</v>
      </c>
      <c r="T45" s="173"/>
      <c r="U45" s="173">
        <v>0.08</v>
      </c>
      <c r="V45" s="173">
        <v>0.03</v>
      </c>
      <c r="W45" s="173">
        <v>15.9</v>
      </c>
      <c r="X45" s="11"/>
    </row>
    <row r="46" spans="6:24" hidden="1" x14ac:dyDescent="0.25">
      <c r="F46" s="29"/>
      <c r="G46" s="414" t="s">
        <v>5</v>
      </c>
      <c r="H46" s="414"/>
      <c r="I46" s="10">
        <v>35</v>
      </c>
      <c r="J46" s="10">
        <v>26</v>
      </c>
      <c r="K46" s="4"/>
      <c r="L46" s="4"/>
      <c r="M46" s="4"/>
      <c r="N46" s="4"/>
      <c r="S46" s="31"/>
      <c r="T46" s="54"/>
      <c r="U46" s="54"/>
      <c r="V46" s="54"/>
      <c r="W46" s="21"/>
      <c r="X46" s="54"/>
    </row>
    <row r="47" spans="6:24" hidden="1" x14ac:dyDescent="0.25">
      <c r="F47" s="29"/>
      <c r="G47" s="414" t="s">
        <v>62</v>
      </c>
      <c r="H47" s="414"/>
      <c r="I47" s="10">
        <v>34</v>
      </c>
      <c r="J47" s="10">
        <v>27</v>
      </c>
      <c r="K47" s="4"/>
      <c r="L47" s="4"/>
      <c r="M47" s="4"/>
      <c r="N47" s="4"/>
      <c r="S47" s="31"/>
      <c r="T47" s="54"/>
      <c r="U47" s="54"/>
      <c r="V47" s="54"/>
      <c r="W47" s="54"/>
      <c r="X47" s="54"/>
    </row>
    <row r="48" spans="6:24" hidden="1" x14ac:dyDescent="0.25">
      <c r="F48" s="29"/>
      <c r="G48" s="508" t="s">
        <v>248</v>
      </c>
      <c r="H48" s="509"/>
      <c r="I48" s="29">
        <v>42</v>
      </c>
      <c r="J48" s="29">
        <v>25</v>
      </c>
      <c r="K48" s="4"/>
      <c r="L48" s="4"/>
      <c r="M48" s="4"/>
      <c r="N48" s="4"/>
      <c r="S48" s="31"/>
      <c r="T48" s="11"/>
      <c r="U48" s="11"/>
      <c r="V48" s="11"/>
      <c r="W48" s="11"/>
      <c r="X48" s="11"/>
    </row>
    <row r="49" spans="6:26" hidden="1" x14ac:dyDescent="0.25">
      <c r="F49" s="29"/>
      <c r="G49" s="414" t="s">
        <v>10</v>
      </c>
      <c r="H49" s="414"/>
      <c r="I49" s="10">
        <v>3</v>
      </c>
      <c r="J49" s="10">
        <v>3</v>
      </c>
      <c r="K49" s="4"/>
      <c r="L49" s="4"/>
      <c r="M49" s="4"/>
      <c r="N49" s="91"/>
      <c r="U49" s="15"/>
      <c r="V49" s="15"/>
      <c r="W49" s="15"/>
      <c r="X49" s="15"/>
    </row>
    <row r="50" spans="6:26" ht="15.75" customHeight="1" x14ac:dyDescent="0.25">
      <c r="F50" s="29">
        <v>35</v>
      </c>
      <c r="G50" s="416" t="s">
        <v>356</v>
      </c>
      <c r="H50" s="417"/>
      <c r="I50" s="333">
        <v>250</v>
      </c>
      <c r="J50" s="333"/>
      <c r="K50" s="9">
        <v>1.68</v>
      </c>
      <c r="L50" s="9">
        <v>5.13</v>
      </c>
      <c r="M50" s="105">
        <v>8.07</v>
      </c>
      <c r="N50" s="107">
        <v>89.54</v>
      </c>
      <c r="O50" s="173">
        <v>408</v>
      </c>
      <c r="P50" s="173">
        <v>24.5</v>
      </c>
      <c r="Q50" s="173">
        <v>24.6</v>
      </c>
      <c r="R50" s="173">
        <v>72.099999999999994</v>
      </c>
      <c r="S50" s="173">
        <v>0.91</v>
      </c>
      <c r="T50" s="173">
        <v>4.8</v>
      </c>
      <c r="U50" s="173">
        <v>0.15</v>
      </c>
      <c r="V50" s="173">
        <v>0.1</v>
      </c>
      <c r="W50" s="173">
        <v>9.5500000000000007</v>
      </c>
      <c r="X50" s="15"/>
      <c r="Y50" s="15"/>
      <c r="Z50" s="15"/>
    </row>
    <row r="51" spans="6:26" ht="18.75" hidden="1" customHeight="1" x14ac:dyDescent="0.25">
      <c r="F51" s="29"/>
      <c r="G51" s="497" t="s">
        <v>5</v>
      </c>
      <c r="H51" s="498"/>
      <c r="I51" s="2">
        <v>117</v>
      </c>
      <c r="J51" s="2">
        <v>88</v>
      </c>
      <c r="K51" s="9"/>
      <c r="L51" s="9"/>
      <c r="M51" s="9"/>
      <c r="N51" s="112"/>
      <c r="R51" s="11"/>
      <c r="S51" s="37"/>
      <c r="T51" s="37"/>
      <c r="U51" s="15"/>
      <c r="V51" s="15"/>
      <c r="W51" s="15"/>
      <c r="X51" s="15"/>
      <c r="Y51" s="15"/>
      <c r="Z51" s="15"/>
    </row>
    <row r="52" spans="6:26" hidden="1" x14ac:dyDescent="0.25">
      <c r="F52" s="17"/>
      <c r="G52" s="507" t="s">
        <v>49</v>
      </c>
      <c r="H52" s="507"/>
      <c r="I52" s="10">
        <v>12</v>
      </c>
      <c r="J52" s="10">
        <v>10</v>
      </c>
      <c r="K52" s="4"/>
      <c r="L52" s="4"/>
      <c r="M52" s="4"/>
      <c r="N52" s="4"/>
      <c r="R52" s="76"/>
      <c r="S52" s="430"/>
      <c r="T52" s="430"/>
      <c r="U52" s="11"/>
      <c r="V52" s="11"/>
    </row>
    <row r="53" spans="6:26" hidden="1" x14ac:dyDescent="0.25">
      <c r="F53" s="17"/>
      <c r="G53" s="497" t="s">
        <v>53</v>
      </c>
      <c r="H53" s="498"/>
      <c r="I53" s="10">
        <v>12.5</v>
      </c>
      <c r="J53" s="10">
        <v>10</v>
      </c>
      <c r="K53" s="4"/>
      <c r="L53" s="4"/>
      <c r="M53" s="4"/>
      <c r="N53" s="4"/>
      <c r="R53" s="76"/>
      <c r="S53" s="430"/>
      <c r="T53" s="430"/>
      <c r="U53" s="11"/>
      <c r="V53" s="11"/>
    </row>
    <row r="54" spans="6:26" hidden="1" x14ac:dyDescent="0.25">
      <c r="F54" s="17"/>
      <c r="G54" s="414" t="s">
        <v>10</v>
      </c>
      <c r="H54" s="414"/>
      <c r="I54" s="10">
        <v>3</v>
      </c>
      <c r="J54" s="10">
        <v>3</v>
      </c>
      <c r="K54" s="4"/>
      <c r="L54" s="4"/>
      <c r="M54" s="4"/>
      <c r="N54" s="4"/>
      <c r="R54" s="76"/>
      <c r="S54" s="430"/>
      <c r="T54" s="430"/>
      <c r="U54" s="11"/>
      <c r="V54" s="11"/>
    </row>
    <row r="55" spans="6:26" hidden="1" x14ac:dyDescent="0.25">
      <c r="F55" s="17"/>
      <c r="G55" s="414" t="s">
        <v>325</v>
      </c>
      <c r="H55" s="414"/>
      <c r="I55" s="10"/>
      <c r="J55" s="10">
        <v>50</v>
      </c>
      <c r="K55" s="4"/>
      <c r="L55" s="4"/>
      <c r="M55" s="4"/>
      <c r="N55" s="4"/>
      <c r="R55" s="76"/>
      <c r="S55" s="430"/>
      <c r="T55" s="430"/>
      <c r="U55" s="11"/>
      <c r="V55" s="11"/>
    </row>
    <row r="56" spans="6:26" hidden="1" x14ac:dyDescent="0.25">
      <c r="F56" s="17"/>
      <c r="G56" s="414" t="s">
        <v>41</v>
      </c>
      <c r="H56" s="414"/>
      <c r="I56" s="10"/>
      <c r="J56" s="10">
        <v>188</v>
      </c>
      <c r="K56" s="4"/>
      <c r="L56" s="4"/>
      <c r="M56" s="4"/>
      <c r="N56" s="4"/>
      <c r="R56" s="76"/>
      <c r="S56" s="430"/>
      <c r="T56" s="430"/>
      <c r="U56" s="11"/>
      <c r="V56" s="11"/>
    </row>
    <row r="57" spans="6:26" ht="27" customHeight="1" x14ac:dyDescent="0.25">
      <c r="F57" s="29">
        <v>158</v>
      </c>
      <c r="G57" s="512" t="s">
        <v>151</v>
      </c>
      <c r="H57" s="513"/>
      <c r="I57" s="333">
        <v>150</v>
      </c>
      <c r="J57" s="333"/>
      <c r="K57" s="9">
        <v>17.559999999999999</v>
      </c>
      <c r="L57" s="9">
        <v>15.46</v>
      </c>
      <c r="M57" s="9">
        <v>8.2200000000000006</v>
      </c>
      <c r="N57" s="9">
        <v>261.37</v>
      </c>
      <c r="O57" s="173">
        <v>74.5</v>
      </c>
      <c r="P57" s="173">
        <v>17</v>
      </c>
      <c r="Q57" s="173">
        <v>9.9</v>
      </c>
      <c r="R57" s="173">
        <v>63</v>
      </c>
      <c r="S57" s="173">
        <v>1</v>
      </c>
      <c r="T57" s="173">
        <v>8.3000000000000007</v>
      </c>
      <c r="U57" s="173">
        <v>0.03</v>
      </c>
      <c r="V57" s="173">
        <v>7.0000000000000007E-2</v>
      </c>
      <c r="W57" s="173">
        <v>0.37</v>
      </c>
      <c r="X57" s="1"/>
      <c r="Y57" s="54"/>
    </row>
    <row r="58" spans="6:26" hidden="1" x14ac:dyDescent="0.25">
      <c r="F58" s="83"/>
      <c r="G58" s="514" t="s">
        <v>97</v>
      </c>
      <c r="H58" s="515"/>
      <c r="I58" s="101">
        <v>130</v>
      </c>
      <c r="J58" s="101">
        <v>110</v>
      </c>
      <c r="K58" s="99"/>
      <c r="L58" s="99"/>
      <c r="M58" s="99"/>
      <c r="N58" s="100"/>
      <c r="Q58" s="5"/>
      <c r="R58" s="47"/>
      <c r="S58" s="32"/>
      <c r="T58" s="11"/>
      <c r="U58" s="1"/>
      <c r="V58" s="1"/>
      <c r="W58" s="1"/>
      <c r="X58" s="1"/>
      <c r="Y58" s="11"/>
    </row>
    <row r="59" spans="6:26" hidden="1" x14ac:dyDescent="0.25">
      <c r="F59" s="83"/>
      <c r="G59" s="505" t="s">
        <v>53</v>
      </c>
      <c r="H59" s="506"/>
      <c r="I59" s="101">
        <v>12</v>
      </c>
      <c r="J59" s="101">
        <v>10</v>
      </c>
      <c r="K59" s="99"/>
      <c r="L59" s="99"/>
      <c r="M59" s="99"/>
      <c r="N59" s="100"/>
      <c r="Q59" s="5"/>
      <c r="R59" s="47"/>
      <c r="U59" s="15"/>
      <c r="V59" s="15"/>
      <c r="W59" s="15"/>
      <c r="X59" s="15"/>
      <c r="Y59" s="54"/>
    </row>
    <row r="60" spans="6:26" ht="18.75" hidden="1" x14ac:dyDescent="0.3">
      <c r="F60" s="83"/>
      <c r="G60" s="505" t="s">
        <v>49</v>
      </c>
      <c r="H60" s="506"/>
      <c r="I60" s="101">
        <v>12</v>
      </c>
      <c r="J60" s="101">
        <v>10</v>
      </c>
      <c r="K60" s="99"/>
      <c r="L60" s="99"/>
      <c r="M60" s="99"/>
      <c r="N60" s="100"/>
      <c r="Q60" s="5"/>
      <c r="R60" s="47"/>
      <c r="S60" s="45"/>
      <c r="U60" s="11"/>
      <c r="V60" s="11"/>
      <c r="W60" s="11"/>
      <c r="X60" s="11"/>
      <c r="Y60" s="54"/>
    </row>
    <row r="61" spans="6:26" hidden="1" x14ac:dyDescent="0.25">
      <c r="F61" s="83"/>
      <c r="G61" s="505" t="s">
        <v>188</v>
      </c>
      <c r="H61" s="506"/>
      <c r="I61" s="101">
        <v>10</v>
      </c>
      <c r="J61" s="101">
        <v>10</v>
      </c>
      <c r="K61" s="99"/>
      <c r="L61" s="99"/>
      <c r="M61" s="99"/>
      <c r="N61" s="100"/>
      <c r="Q61" s="5"/>
      <c r="R61" s="47"/>
      <c r="S61" s="32"/>
      <c r="T61" s="11"/>
      <c r="U61" s="11"/>
      <c r="V61" s="11"/>
      <c r="W61" s="11"/>
      <c r="X61" s="11"/>
      <c r="Y61" s="54"/>
    </row>
    <row r="62" spans="6:26" hidden="1" x14ac:dyDescent="0.25">
      <c r="F62" s="83"/>
      <c r="G62" s="414" t="s">
        <v>9</v>
      </c>
      <c r="H62" s="414"/>
      <c r="I62" s="101">
        <v>5</v>
      </c>
      <c r="J62" s="101">
        <v>5</v>
      </c>
      <c r="K62" s="99"/>
      <c r="L62" s="99"/>
      <c r="M62" s="99"/>
      <c r="N62" s="100"/>
      <c r="Q62" s="5"/>
      <c r="R62" s="47"/>
      <c r="S62" s="32"/>
      <c r="T62" s="11"/>
      <c r="U62" s="11"/>
      <c r="V62" s="11"/>
      <c r="W62" s="11"/>
      <c r="X62" s="11"/>
      <c r="Y62" s="54"/>
    </row>
    <row r="63" spans="6:26" hidden="1" x14ac:dyDescent="0.25">
      <c r="F63" s="83"/>
      <c r="G63" s="505" t="s">
        <v>4</v>
      </c>
      <c r="H63" s="506"/>
      <c r="I63" s="101">
        <v>10</v>
      </c>
      <c r="J63" s="101">
        <v>10</v>
      </c>
      <c r="K63" s="99"/>
      <c r="L63" s="99"/>
      <c r="M63" s="99"/>
      <c r="N63" s="100"/>
      <c r="Q63" s="5"/>
      <c r="R63" s="47"/>
      <c r="S63" s="20"/>
      <c r="T63" s="21"/>
      <c r="U63" s="21"/>
      <c r="V63" s="21"/>
      <c r="W63" s="21"/>
      <c r="X63" s="21"/>
      <c r="Y63" s="54"/>
    </row>
    <row r="64" spans="6:26" hidden="1" x14ac:dyDescent="0.25">
      <c r="F64" s="83"/>
      <c r="G64" s="497" t="s">
        <v>41</v>
      </c>
      <c r="H64" s="506"/>
      <c r="I64" s="101">
        <v>26</v>
      </c>
      <c r="J64" s="101">
        <v>26</v>
      </c>
      <c r="K64" s="111"/>
      <c r="L64" s="111"/>
      <c r="M64" s="111"/>
      <c r="N64" s="111"/>
      <c r="Q64" s="5"/>
      <c r="R64" s="47"/>
      <c r="S64" s="32"/>
      <c r="T64" s="11"/>
      <c r="U64" s="11"/>
      <c r="V64" s="11"/>
      <c r="W64" s="11"/>
      <c r="X64" s="11"/>
      <c r="Y64" s="54"/>
    </row>
    <row r="65" spans="6:27" x14ac:dyDescent="0.25">
      <c r="F65" s="29">
        <v>196</v>
      </c>
      <c r="G65" s="427" t="s">
        <v>152</v>
      </c>
      <c r="H65" s="428"/>
      <c r="I65" s="337">
        <v>150</v>
      </c>
      <c r="J65" s="337"/>
      <c r="K65" s="3">
        <v>5.12</v>
      </c>
      <c r="L65" s="3">
        <v>7.46</v>
      </c>
      <c r="M65" s="3">
        <v>23.55</v>
      </c>
      <c r="N65" s="3">
        <v>226.12</v>
      </c>
      <c r="O65" s="173">
        <v>267</v>
      </c>
      <c r="P65" s="173">
        <v>26.3</v>
      </c>
      <c r="Q65" s="173">
        <v>140.5</v>
      </c>
      <c r="R65" s="173">
        <v>210.3</v>
      </c>
      <c r="S65" s="173">
        <v>4.7</v>
      </c>
      <c r="T65" s="173">
        <v>40</v>
      </c>
      <c r="U65" s="173">
        <v>0.21</v>
      </c>
      <c r="V65" s="173">
        <v>0.12</v>
      </c>
      <c r="W65" s="173"/>
      <c r="X65" s="35"/>
      <c r="Y65" s="54"/>
    </row>
    <row r="66" spans="6:27" ht="18.75" hidden="1" x14ac:dyDescent="0.3">
      <c r="F66" s="83"/>
      <c r="G66" s="497" t="s">
        <v>153</v>
      </c>
      <c r="H66" s="498"/>
      <c r="I66" s="57">
        <v>60</v>
      </c>
      <c r="J66" s="10">
        <v>60</v>
      </c>
      <c r="K66" s="4"/>
      <c r="L66" s="4"/>
      <c r="M66" s="4"/>
      <c r="N66" s="4"/>
      <c r="Q66" s="5"/>
      <c r="R66" s="34"/>
      <c r="S66" s="45"/>
      <c r="U66" s="11"/>
      <c r="V66" s="11"/>
      <c r="W66" s="11"/>
      <c r="X66" s="11"/>
      <c r="Y66" s="58"/>
    </row>
    <row r="67" spans="6:27" hidden="1" x14ac:dyDescent="0.25">
      <c r="F67" s="83"/>
      <c r="G67" s="429" t="s">
        <v>41</v>
      </c>
      <c r="H67" s="429"/>
      <c r="I67" s="10">
        <v>102</v>
      </c>
      <c r="J67" s="59">
        <v>102</v>
      </c>
      <c r="K67" s="4"/>
      <c r="L67" s="4"/>
      <c r="M67" s="4"/>
      <c r="N67" s="4"/>
      <c r="Q67" s="5"/>
      <c r="S67" s="32"/>
      <c r="T67" s="11"/>
      <c r="U67" s="1"/>
      <c r="V67" s="1"/>
      <c r="W67" s="1"/>
      <c r="X67" s="1"/>
      <c r="Y67" s="11"/>
    </row>
    <row r="68" spans="6:27" hidden="1" x14ac:dyDescent="0.25">
      <c r="F68" s="83"/>
      <c r="G68" s="429" t="s">
        <v>129</v>
      </c>
      <c r="H68" s="429"/>
      <c r="I68" s="10">
        <v>140</v>
      </c>
      <c r="J68" s="59">
        <v>140</v>
      </c>
      <c r="K68" s="4"/>
      <c r="L68" s="4"/>
      <c r="M68" s="4"/>
      <c r="N68" s="4"/>
      <c r="Q68" s="5"/>
      <c r="T68" s="11"/>
      <c r="U68" s="11"/>
      <c r="V68" s="11"/>
      <c r="W68" s="11"/>
      <c r="X68" s="11"/>
      <c r="Y68" s="11"/>
    </row>
    <row r="69" spans="6:27" hidden="1" x14ac:dyDescent="0.25">
      <c r="F69" s="83"/>
      <c r="G69" s="429" t="s">
        <v>9</v>
      </c>
      <c r="H69" s="429"/>
      <c r="I69" s="10">
        <v>10</v>
      </c>
      <c r="J69" s="10">
        <v>10</v>
      </c>
      <c r="K69" s="4"/>
      <c r="L69" s="4"/>
      <c r="M69" s="4"/>
      <c r="N69" s="4"/>
      <c r="Q69" s="5"/>
      <c r="U69" s="15"/>
      <c r="V69" s="15"/>
      <c r="W69" s="15"/>
      <c r="X69" s="15"/>
      <c r="Y69" s="11"/>
    </row>
    <row r="70" spans="6:27" ht="28.5" customHeight="1" x14ac:dyDescent="0.25">
      <c r="F70" s="83"/>
      <c r="G70" s="413" t="s">
        <v>207</v>
      </c>
      <c r="H70" s="413"/>
      <c r="I70" s="346">
        <v>75</v>
      </c>
      <c r="J70" s="348"/>
      <c r="K70" s="9">
        <v>5.7</v>
      </c>
      <c r="L70" s="9">
        <v>1.2</v>
      </c>
      <c r="M70" s="9">
        <v>35.9</v>
      </c>
      <c r="N70" s="9">
        <v>176.2</v>
      </c>
      <c r="O70" s="173">
        <v>65.23</v>
      </c>
      <c r="P70" s="280">
        <v>9.3800000000000008</v>
      </c>
      <c r="Q70" s="173">
        <v>16</v>
      </c>
      <c r="R70" s="173">
        <v>86.7</v>
      </c>
      <c r="S70" s="173">
        <v>2.7</v>
      </c>
      <c r="T70" s="173"/>
      <c r="U70" s="173">
        <v>0.2</v>
      </c>
      <c r="V70" s="173">
        <v>0.22</v>
      </c>
      <c r="W70" s="173"/>
      <c r="X70" s="15"/>
      <c r="Y70" s="11"/>
    </row>
    <row r="71" spans="6:27" ht="29.25" customHeight="1" x14ac:dyDescent="0.25">
      <c r="F71" s="83"/>
      <c r="G71" s="416" t="s">
        <v>17</v>
      </c>
      <c r="H71" s="417"/>
      <c r="I71" s="333">
        <v>50</v>
      </c>
      <c r="J71" s="333"/>
      <c r="K71" s="9">
        <v>3.6</v>
      </c>
      <c r="L71" s="9">
        <v>0.56000000000000005</v>
      </c>
      <c r="M71" s="9">
        <v>23.1</v>
      </c>
      <c r="N71" s="9">
        <v>118</v>
      </c>
      <c r="O71" s="173">
        <v>43.48</v>
      </c>
      <c r="P71" s="280">
        <v>6.25</v>
      </c>
      <c r="Q71" s="173">
        <v>10.6</v>
      </c>
      <c r="R71" s="173">
        <v>57.8</v>
      </c>
      <c r="S71" s="173">
        <v>1.8</v>
      </c>
      <c r="T71" s="173"/>
      <c r="U71" s="173">
        <v>0.13</v>
      </c>
      <c r="V71" s="173">
        <v>0.14000000000000001</v>
      </c>
      <c r="W71" s="135"/>
      <c r="X71" s="50"/>
      <c r="Y71" s="11"/>
    </row>
    <row r="72" spans="6:27" ht="24.75" customHeight="1" x14ac:dyDescent="0.3">
      <c r="F72" s="29">
        <v>255</v>
      </c>
      <c r="G72" s="416" t="s">
        <v>101</v>
      </c>
      <c r="H72" s="417"/>
      <c r="I72" s="346">
        <v>200</v>
      </c>
      <c r="J72" s="348"/>
      <c r="K72" s="9">
        <v>0.44</v>
      </c>
      <c r="L72" s="9">
        <v>0.02</v>
      </c>
      <c r="M72" s="9">
        <v>31.74</v>
      </c>
      <c r="N72" s="9">
        <v>125.8</v>
      </c>
      <c r="O72" s="201">
        <v>29.3</v>
      </c>
      <c r="P72" s="201">
        <v>32.4</v>
      </c>
      <c r="Q72" s="201">
        <v>12.4</v>
      </c>
      <c r="R72" s="201">
        <v>23.44</v>
      </c>
      <c r="S72" s="201">
        <v>0.7</v>
      </c>
      <c r="T72" s="201"/>
      <c r="U72" s="201">
        <v>1.6E-2</v>
      </c>
      <c r="V72" s="201">
        <v>2.4E-2</v>
      </c>
      <c r="W72" s="201">
        <v>0.72</v>
      </c>
      <c r="X72" s="35"/>
      <c r="Y72" s="60"/>
      <c r="Z72" s="15"/>
      <c r="AA72" s="5"/>
    </row>
    <row r="73" spans="6:27" ht="18.75" hidden="1" x14ac:dyDescent="0.3">
      <c r="F73" s="49"/>
      <c r="G73" s="350" t="s">
        <v>57</v>
      </c>
      <c r="H73" s="350"/>
      <c r="I73" s="8">
        <v>20</v>
      </c>
      <c r="J73" s="8">
        <v>25</v>
      </c>
      <c r="K73" s="3"/>
      <c r="L73" s="3"/>
      <c r="M73" s="3"/>
      <c r="N73" s="3"/>
      <c r="Q73" s="5"/>
      <c r="R73" s="34"/>
      <c r="S73" s="45"/>
      <c r="T73" s="11"/>
      <c r="U73" s="11"/>
      <c r="V73" s="11"/>
      <c r="W73" s="11"/>
      <c r="X73" s="11"/>
      <c r="Y73" s="61"/>
      <c r="Z73" s="15"/>
      <c r="AA73" s="5"/>
    </row>
    <row r="74" spans="6:27" hidden="1" x14ac:dyDescent="0.25">
      <c r="F74" s="49"/>
      <c r="G74" s="350" t="s">
        <v>35</v>
      </c>
      <c r="H74" s="350"/>
      <c r="I74" s="8">
        <v>20</v>
      </c>
      <c r="J74" s="8">
        <v>20</v>
      </c>
      <c r="K74" s="3"/>
      <c r="L74" s="3"/>
      <c r="M74" s="3"/>
      <c r="N74" s="3"/>
      <c r="Q74" s="5"/>
      <c r="S74" s="32"/>
      <c r="T74" s="11"/>
      <c r="U74" s="1"/>
      <c r="V74" s="1"/>
      <c r="W74" s="1"/>
      <c r="X74" s="1"/>
      <c r="Y74" s="33"/>
      <c r="Z74" s="15"/>
      <c r="AA74" s="5"/>
    </row>
    <row r="75" spans="6:27" hidden="1" x14ac:dyDescent="0.25">
      <c r="F75" s="49"/>
      <c r="G75" s="350" t="s">
        <v>41</v>
      </c>
      <c r="H75" s="350"/>
      <c r="I75" s="8">
        <v>190</v>
      </c>
      <c r="J75" s="8">
        <v>190</v>
      </c>
      <c r="K75" s="3"/>
      <c r="L75" s="3"/>
      <c r="M75" s="3"/>
      <c r="N75" s="3"/>
      <c r="Q75" s="5"/>
      <c r="R75" s="47"/>
      <c r="T75" s="11"/>
      <c r="U75" s="11"/>
      <c r="V75" s="11"/>
      <c r="W75" s="11"/>
      <c r="X75" s="11"/>
      <c r="Y75" s="11"/>
      <c r="AA75" s="5"/>
    </row>
    <row r="76" spans="6:27" hidden="1" x14ac:dyDescent="0.25">
      <c r="F76" s="49"/>
      <c r="G76" s="350" t="s">
        <v>58</v>
      </c>
      <c r="H76" s="350"/>
      <c r="I76" s="8">
        <v>20</v>
      </c>
      <c r="J76" s="8">
        <v>20</v>
      </c>
      <c r="K76" s="3"/>
      <c r="L76" s="3"/>
      <c r="M76" s="3"/>
      <c r="N76" s="3"/>
      <c r="Q76" s="5"/>
      <c r="R76" s="47"/>
      <c r="T76" s="11"/>
      <c r="U76" s="15"/>
      <c r="V76" s="15"/>
      <c r="W76" s="15"/>
      <c r="X76" s="15"/>
      <c r="Y76" s="11"/>
      <c r="AA76" s="5"/>
    </row>
    <row r="77" spans="6:27" ht="18.75" x14ac:dyDescent="0.3">
      <c r="F77" s="49"/>
      <c r="G77" s="340" t="s">
        <v>42</v>
      </c>
      <c r="H77" s="340"/>
      <c r="I77" s="341">
        <f>I45+I50+I57+I65+I70+I71+I72</f>
        <v>975</v>
      </c>
      <c r="J77" s="342"/>
      <c r="K77" s="3">
        <f>SUM(K45:K75)</f>
        <v>36.01</v>
      </c>
      <c r="L77" s="3">
        <f>SUM(L45:L75)</f>
        <v>33.310000000000009</v>
      </c>
      <c r="M77" s="3">
        <f>SUM(M45:M75)</f>
        <v>140.86000000000001</v>
      </c>
      <c r="N77" s="43">
        <f>SUM(N45:N75)</f>
        <v>1078.8</v>
      </c>
      <c r="O77" s="290">
        <f>SUM(O45:O76)</f>
        <v>1224.01</v>
      </c>
      <c r="P77" s="290">
        <f t="shared" ref="P77:W77" si="1">SUM(P45:P76)</f>
        <v>141.53</v>
      </c>
      <c r="Q77" s="290">
        <f t="shared" si="1"/>
        <v>234.9</v>
      </c>
      <c r="R77" s="290">
        <f t="shared" si="1"/>
        <v>571.24</v>
      </c>
      <c r="S77" s="290">
        <f t="shared" si="1"/>
        <v>12.21</v>
      </c>
      <c r="T77" s="290">
        <f t="shared" si="1"/>
        <v>53.1</v>
      </c>
      <c r="U77" s="290">
        <f t="shared" si="1"/>
        <v>0.81599999999999995</v>
      </c>
      <c r="V77" s="290">
        <f t="shared" si="1"/>
        <v>0.70400000000000007</v>
      </c>
      <c r="W77" s="290">
        <f t="shared" si="1"/>
        <v>26.540000000000003</v>
      </c>
      <c r="X77" s="50"/>
      <c r="Y77" s="62"/>
      <c r="AA77" s="5"/>
    </row>
    <row r="78" spans="6:27" ht="15.75" customHeight="1" x14ac:dyDescent="0.3">
      <c r="F78" s="75"/>
      <c r="G78" s="26"/>
      <c r="H78" s="26"/>
      <c r="I78" s="27"/>
      <c r="J78" s="27"/>
      <c r="K78" s="27"/>
      <c r="L78" s="27"/>
      <c r="M78" s="27"/>
      <c r="N78" s="168">
        <f>N77/N113</f>
        <v>0.3777681285280069</v>
      </c>
      <c r="O78" s="283"/>
      <c r="P78" s="284"/>
      <c r="Q78" s="284"/>
      <c r="R78" s="292"/>
      <c r="S78" s="284"/>
      <c r="T78" s="286"/>
      <c r="U78" s="293"/>
      <c r="V78" s="293"/>
      <c r="W78" s="294"/>
      <c r="X78" s="50"/>
      <c r="Y78" s="62"/>
      <c r="AA78" s="5"/>
    </row>
    <row r="79" spans="6:27" ht="12.75" customHeight="1" x14ac:dyDescent="0.25">
      <c r="F79" s="333" t="s">
        <v>59</v>
      </c>
      <c r="G79" s="333"/>
      <c r="H79" s="333"/>
      <c r="I79" s="333"/>
      <c r="J79" s="333"/>
      <c r="K79" s="333"/>
      <c r="L79" s="333"/>
      <c r="M79" s="333"/>
      <c r="N79" s="333"/>
      <c r="Q79" s="5"/>
      <c r="R79" s="47"/>
      <c r="T79" s="11"/>
      <c r="U79" s="11"/>
      <c r="V79" s="11"/>
      <c r="W79" s="11"/>
      <c r="X79" s="11"/>
      <c r="Y79" s="33"/>
    </row>
    <row r="80" spans="6:27" x14ac:dyDescent="0.25">
      <c r="F80" s="29">
        <v>389</v>
      </c>
      <c r="G80" s="427" t="s">
        <v>60</v>
      </c>
      <c r="H80" s="428"/>
      <c r="I80" s="337">
        <v>200</v>
      </c>
      <c r="J80" s="337"/>
      <c r="K80" s="3">
        <v>0.8</v>
      </c>
      <c r="L80" s="3">
        <v>0.6</v>
      </c>
      <c r="M80" s="3">
        <v>22</v>
      </c>
      <c r="N80" s="3">
        <v>92</v>
      </c>
      <c r="O80" s="173">
        <v>120</v>
      </c>
      <c r="P80" s="173">
        <v>14</v>
      </c>
      <c r="Q80" s="173">
        <v>8</v>
      </c>
      <c r="R80" s="173">
        <v>14</v>
      </c>
      <c r="S80" s="173">
        <v>1.4</v>
      </c>
      <c r="T80" s="173"/>
      <c r="U80" s="173">
        <v>0.02</v>
      </c>
      <c r="V80" s="173">
        <v>0.02</v>
      </c>
      <c r="W80" s="173">
        <v>4</v>
      </c>
      <c r="Y80" s="33"/>
    </row>
    <row r="81" spans="6:25" ht="12.75" customHeight="1" x14ac:dyDescent="0.25">
      <c r="F81" s="49"/>
      <c r="G81" s="427" t="s">
        <v>154</v>
      </c>
      <c r="H81" s="428"/>
      <c r="I81" s="337">
        <v>70</v>
      </c>
      <c r="J81" s="337"/>
      <c r="K81" s="3">
        <v>0.56000000000000005</v>
      </c>
      <c r="L81" s="3"/>
      <c r="M81" s="3">
        <v>34.56</v>
      </c>
      <c r="N81" s="3">
        <v>180.3</v>
      </c>
      <c r="O81" s="173">
        <v>32.200000000000003</v>
      </c>
      <c r="P81" s="173">
        <v>17.5</v>
      </c>
      <c r="Q81" s="173">
        <v>4.2</v>
      </c>
      <c r="R81" s="173">
        <v>8.4</v>
      </c>
      <c r="S81" s="173">
        <v>0.98</v>
      </c>
      <c r="T81" s="173"/>
      <c r="U81" s="173"/>
      <c r="V81" s="173">
        <v>0.02</v>
      </c>
      <c r="W81" s="172"/>
      <c r="X81" s="15"/>
      <c r="Y81" s="33"/>
    </row>
    <row r="82" spans="6:25" x14ac:dyDescent="0.25">
      <c r="F82" s="49"/>
      <c r="G82" s="340" t="s">
        <v>42</v>
      </c>
      <c r="H82" s="340"/>
      <c r="I82" s="341">
        <f>I80+I81</f>
        <v>270</v>
      </c>
      <c r="J82" s="342"/>
      <c r="K82" s="3">
        <f>K80+K81</f>
        <v>1.36</v>
      </c>
      <c r="L82" s="3">
        <f>L80+L81</f>
        <v>0.6</v>
      </c>
      <c r="M82" s="3">
        <f>M80+M81</f>
        <v>56.56</v>
      </c>
      <c r="N82" s="43">
        <f>N80+N81</f>
        <v>272.3</v>
      </c>
      <c r="O82" s="290">
        <f>SUM(O80:O81)</f>
        <v>152.19999999999999</v>
      </c>
      <c r="P82" s="290">
        <f t="shared" ref="P82:W82" si="2">SUM(P80:P81)</f>
        <v>31.5</v>
      </c>
      <c r="Q82" s="290">
        <f t="shared" si="2"/>
        <v>12.2</v>
      </c>
      <c r="R82" s="290">
        <f t="shared" si="2"/>
        <v>22.4</v>
      </c>
      <c r="S82" s="290">
        <f t="shared" si="2"/>
        <v>2.38</v>
      </c>
      <c r="T82" s="290">
        <f t="shared" si="2"/>
        <v>0</v>
      </c>
      <c r="U82" s="290">
        <f t="shared" si="2"/>
        <v>0.02</v>
      </c>
      <c r="V82" s="290">
        <f t="shared" si="2"/>
        <v>0.04</v>
      </c>
      <c r="W82" s="290">
        <f t="shared" si="2"/>
        <v>4</v>
      </c>
      <c r="Y82" s="33"/>
    </row>
    <row r="83" spans="6:25" ht="14.25" customHeight="1" x14ac:dyDescent="0.3">
      <c r="F83" s="75"/>
      <c r="G83" s="26"/>
      <c r="H83" s="26"/>
      <c r="I83" s="27"/>
      <c r="J83" s="27"/>
      <c r="K83" s="27"/>
      <c r="L83" s="27"/>
      <c r="M83" s="27"/>
      <c r="N83" s="28">
        <f>N82/N113</f>
        <v>9.5352485537797821E-2</v>
      </c>
      <c r="Q83" s="5"/>
      <c r="S83" s="36"/>
      <c r="Y83" s="33"/>
    </row>
    <row r="84" spans="6:25" ht="15" customHeight="1" x14ac:dyDescent="0.25">
      <c r="F84" s="333" t="s">
        <v>74</v>
      </c>
      <c r="G84" s="333"/>
      <c r="H84" s="333"/>
      <c r="I84" s="333"/>
      <c r="J84" s="333"/>
      <c r="K84" s="333"/>
      <c r="L84" s="333"/>
      <c r="M84" s="333"/>
      <c r="N84" s="333"/>
      <c r="Q84" s="5"/>
      <c r="R84" s="47"/>
      <c r="S84" s="31"/>
      <c r="T84" s="11"/>
      <c r="U84" s="11"/>
      <c r="V84" s="11"/>
      <c r="W84" s="11"/>
      <c r="X84" s="11"/>
      <c r="Y84" s="63"/>
    </row>
    <row r="85" spans="6:25" ht="20.25" customHeight="1" x14ac:dyDescent="0.25">
      <c r="F85" s="2">
        <v>216</v>
      </c>
      <c r="G85" s="413" t="s">
        <v>357</v>
      </c>
      <c r="H85" s="413"/>
      <c r="I85" s="346">
        <v>200</v>
      </c>
      <c r="J85" s="348"/>
      <c r="K85" s="9">
        <v>4.25</v>
      </c>
      <c r="L85" s="9">
        <v>5.88</v>
      </c>
      <c r="M85" s="9">
        <v>28.53</v>
      </c>
      <c r="N85" s="105">
        <v>184.28</v>
      </c>
      <c r="O85" s="173">
        <v>809</v>
      </c>
      <c r="P85" s="173">
        <v>52</v>
      </c>
      <c r="Q85" s="173">
        <v>34</v>
      </c>
      <c r="R85" s="173">
        <v>109</v>
      </c>
      <c r="S85" s="173">
        <v>1.2</v>
      </c>
      <c r="T85" s="173"/>
      <c r="U85" s="173">
        <v>0.18</v>
      </c>
      <c r="V85" s="173">
        <v>0.14000000000000001</v>
      </c>
      <c r="W85" s="173">
        <v>22</v>
      </c>
      <c r="X85" s="55"/>
    </row>
    <row r="86" spans="6:25" ht="19.5" hidden="1" customHeight="1" x14ac:dyDescent="0.25">
      <c r="F86" s="29">
        <v>18</v>
      </c>
      <c r="G86" s="415" t="s">
        <v>358</v>
      </c>
      <c r="H86" s="415"/>
      <c r="I86" s="346"/>
      <c r="J86" s="348"/>
      <c r="K86" s="4"/>
      <c r="L86" s="4"/>
      <c r="M86" s="4"/>
      <c r="N86" s="4"/>
      <c r="O86" s="73"/>
      <c r="P86" s="73"/>
      <c r="Q86" s="81"/>
      <c r="R86" s="81"/>
      <c r="S86" s="295"/>
      <c r="T86" s="81"/>
      <c r="U86" s="81"/>
      <c r="V86" s="81"/>
      <c r="W86" s="81"/>
      <c r="X86" s="11"/>
    </row>
    <row r="87" spans="6:25" ht="15" hidden="1" customHeight="1" x14ac:dyDescent="0.25">
      <c r="F87" s="29"/>
      <c r="G87" s="415"/>
      <c r="H87" s="415"/>
      <c r="I87" s="29"/>
      <c r="J87" s="29"/>
      <c r="K87" s="4"/>
      <c r="L87" s="4"/>
      <c r="M87" s="4"/>
      <c r="N87" s="4"/>
      <c r="O87" s="73"/>
      <c r="P87" s="73"/>
      <c r="Q87" s="73"/>
      <c r="R87" s="81"/>
      <c r="S87" s="295"/>
      <c r="T87" s="197"/>
      <c r="U87" s="81"/>
      <c r="V87" s="81"/>
      <c r="W87" s="81"/>
      <c r="X87" s="11"/>
    </row>
    <row r="88" spans="6:25" ht="15" hidden="1" customHeight="1" x14ac:dyDescent="0.25">
      <c r="F88" s="29"/>
      <c r="G88" s="415"/>
      <c r="H88" s="415"/>
      <c r="I88" s="29"/>
      <c r="J88" s="29"/>
      <c r="K88" s="4"/>
      <c r="L88" s="4"/>
      <c r="M88" s="4"/>
      <c r="N88" s="4"/>
      <c r="O88" s="73"/>
      <c r="P88" s="73"/>
      <c r="Q88" s="73"/>
      <c r="R88" s="81"/>
      <c r="S88" s="197"/>
      <c r="T88" s="81"/>
      <c r="U88" s="122"/>
      <c r="V88" s="122"/>
      <c r="W88" s="122"/>
      <c r="X88" s="1"/>
    </row>
    <row r="89" spans="6:25" ht="15" hidden="1" customHeight="1" x14ac:dyDescent="0.25">
      <c r="F89" s="29"/>
      <c r="G89" s="415"/>
      <c r="H89" s="415"/>
      <c r="I89" s="29"/>
      <c r="J89" s="29"/>
      <c r="K89" s="4"/>
      <c r="L89" s="4"/>
      <c r="M89" s="4"/>
      <c r="N89" s="4"/>
      <c r="O89" s="73"/>
      <c r="P89" s="73"/>
      <c r="Q89" s="73"/>
      <c r="R89" s="81"/>
      <c r="S89" s="197"/>
      <c r="T89" s="81"/>
      <c r="U89" s="122"/>
      <c r="V89" s="122"/>
      <c r="W89" s="122"/>
      <c r="X89" s="1"/>
    </row>
    <row r="90" spans="6:25" ht="15" hidden="1" customHeight="1" x14ac:dyDescent="0.25">
      <c r="F90" s="29"/>
      <c r="G90" s="499"/>
      <c r="H90" s="500"/>
      <c r="I90" s="29"/>
      <c r="J90" s="29"/>
      <c r="K90" s="4"/>
      <c r="L90" s="4"/>
      <c r="M90" s="4"/>
      <c r="N90" s="4"/>
      <c r="O90" s="73"/>
      <c r="P90" s="73"/>
      <c r="Q90" s="73"/>
      <c r="R90" s="81"/>
      <c r="S90" s="197"/>
      <c r="T90" s="81"/>
      <c r="U90" s="122"/>
      <c r="V90" s="122"/>
      <c r="W90" s="122"/>
      <c r="X90" s="1"/>
    </row>
    <row r="91" spans="6:25" ht="15" hidden="1" customHeight="1" x14ac:dyDescent="0.25">
      <c r="F91" s="29"/>
      <c r="G91" s="415"/>
      <c r="H91" s="415"/>
      <c r="I91" s="29"/>
      <c r="J91" s="29"/>
      <c r="K91" s="4"/>
      <c r="L91" s="4"/>
      <c r="M91" s="4"/>
      <c r="N91" s="4"/>
      <c r="O91" s="73"/>
      <c r="P91" s="73"/>
      <c r="Q91" s="73"/>
      <c r="R91" s="81"/>
      <c r="S91" s="197"/>
      <c r="T91" s="81"/>
      <c r="U91" s="122"/>
      <c r="V91" s="122"/>
      <c r="W91" s="122"/>
      <c r="X91" s="1"/>
    </row>
    <row r="92" spans="6:25" ht="24" customHeight="1" x14ac:dyDescent="0.25">
      <c r="F92" s="10">
        <v>144</v>
      </c>
      <c r="G92" s="415" t="s">
        <v>359</v>
      </c>
      <c r="H92" s="415"/>
      <c r="I92" s="346">
        <v>100</v>
      </c>
      <c r="J92" s="348"/>
      <c r="K92" s="9">
        <v>12.1</v>
      </c>
      <c r="L92" s="9">
        <v>2.5299999999999998</v>
      </c>
      <c r="M92" s="9">
        <v>8.0399999999999991</v>
      </c>
      <c r="N92" s="105">
        <v>114.94</v>
      </c>
      <c r="O92" s="130">
        <v>249</v>
      </c>
      <c r="P92" s="130">
        <v>41.7</v>
      </c>
      <c r="Q92" s="130">
        <v>34.700000000000003</v>
      </c>
      <c r="R92" s="130">
        <v>151.5</v>
      </c>
      <c r="S92" s="148">
        <v>1.32</v>
      </c>
      <c r="T92" s="130">
        <v>41</v>
      </c>
      <c r="U92" s="101">
        <v>0.05</v>
      </c>
      <c r="V92" s="101">
        <v>0.12</v>
      </c>
      <c r="W92" s="101">
        <v>0.28999999999999998</v>
      </c>
      <c r="X92" s="1"/>
    </row>
    <row r="93" spans="6:25" ht="26.25" customHeight="1" x14ac:dyDescent="0.25">
      <c r="F93" s="29">
        <v>18</v>
      </c>
      <c r="G93" s="415" t="s">
        <v>358</v>
      </c>
      <c r="H93" s="415"/>
      <c r="I93" s="333">
        <v>100</v>
      </c>
      <c r="J93" s="333"/>
      <c r="K93" s="9">
        <v>0.4</v>
      </c>
      <c r="L93" s="9">
        <v>3.1</v>
      </c>
      <c r="M93" s="9">
        <v>2.81</v>
      </c>
      <c r="N93" s="105">
        <v>39.83</v>
      </c>
      <c r="O93" s="253">
        <v>290</v>
      </c>
      <c r="P93" s="290">
        <v>14</v>
      </c>
      <c r="Q93" s="290">
        <v>20</v>
      </c>
      <c r="R93" s="290">
        <v>26</v>
      </c>
      <c r="S93" s="290">
        <v>0.9</v>
      </c>
      <c r="T93" s="169"/>
      <c r="U93" s="135">
        <v>0.06</v>
      </c>
      <c r="V93" s="135">
        <v>0.04</v>
      </c>
      <c r="W93" s="135">
        <v>17.5</v>
      </c>
      <c r="X93" s="1"/>
    </row>
    <row r="94" spans="6:25" ht="45.75" hidden="1" customHeight="1" x14ac:dyDescent="0.25">
      <c r="F94" s="10"/>
      <c r="G94" s="409" t="s">
        <v>311</v>
      </c>
      <c r="H94" s="410"/>
      <c r="I94" s="57"/>
      <c r="J94" s="10"/>
      <c r="K94" s="3"/>
      <c r="L94" s="3"/>
      <c r="M94" s="3"/>
      <c r="N94" s="3"/>
      <c r="S94" s="32"/>
      <c r="T94" s="11"/>
      <c r="U94" s="1"/>
      <c r="V94" s="1"/>
      <c r="W94" s="1"/>
      <c r="X94" s="1"/>
    </row>
    <row r="95" spans="6:25" hidden="1" x14ac:dyDescent="0.25">
      <c r="F95" s="10"/>
      <c r="G95" s="350" t="s">
        <v>9</v>
      </c>
      <c r="H95" s="350"/>
      <c r="I95" s="10">
        <v>10</v>
      </c>
      <c r="J95" s="10">
        <v>10</v>
      </c>
      <c r="K95" s="3"/>
      <c r="L95" s="3"/>
      <c r="M95" s="3"/>
      <c r="N95" s="3"/>
      <c r="S95" s="32"/>
      <c r="T95" s="11"/>
      <c r="U95" s="1"/>
      <c r="V95" s="1"/>
      <c r="W95" s="1"/>
      <c r="X95" s="1"/>
    </row>
    <row r="96" spans="6:25" ht="24" customHeight="1" x14ac:dyDescent="0.25">
      <c r="F96" s="10"/>
      <c r="G96" s="413" t="s">
        <v>17</v>
      </c>
      <c r="H96" s="413"/>
      <c r="I96" s="333">
        <v>50</v>
      </c>
      <c r="J96" s="333"/>
      <c r="K96" s="9">
        <v>3.6</v>
      </c>
      <c r="L96" s="9">
        <v>0.56000000000000005</v>
      </c>
      <c r="M96" s="9">
        <v>23.1</v>
      </c>
      <c r="N96" s="9">
        <v>118</v>
      </c>
      <c r="O96" s="173">
        <v>43.48</v>
      </c>
      <c r="P96" s="173">
        <v>6.25</v>
      </c>
      <c r="Q96" s="173">
        <v>10.6</v>
      </c>
      <c r="R96" s="173">
        <v>57.8</v>
      </c>
      <c r="S96" s="173">
        <v>1.8</v>
      </c>
      <c r="T96" s="173"/>
      <c r="U96" s="173">
        <v>0.13</v>
      </c>
      <c r="V96" s="173">
        <v>0.14000000000000001</v>
      </c>
      <c r="W96" s="135"/>
      <c r="X96" s="11"/>
    </row>
    <row r="97" spans="6:24" ht="24.75" customHeight="1" x14ac:dyDescent="0.25">
      <c r="F97" s="10"/>
      <c r="G97" s="416" t="s">
        <v>38</v>
      </c>
      <c r="H97" s="417"/>
      <c r="I97" s="346">
        <v>50</v>
      </c>
      <c r="J97" s="348"/>
      <c r="K97" s="9">
        <v>3.8</v>
      </c>
      <c r="L97" s="9">
        <v>0.8</v>
      </c>
      <c r="M97" s="9">
        <v>23.9</v>
      </c>
      <c r="N97" s="9">
        <v>117</v>
      </c>
      <c r="O97" s="173">
        <v>43</v>
      </c>
      <c r="P97" s="173">
        <v>6</v>
      </c>
      <c r="Q97" s="173">
        <v>10</v>
      </c>
      <c r="R97" s="173">
        <v>57</v>
      </c>
      <c r="S97" s="173">
        <v>1.8</v>
      </c>
      <c r="T97" s="173"/>
      <c r="U97" s="173">
        <v>0.13</v>
      </c>
      <c r="V97" s="173">
        <v>0.14000000000000001</v>
      </c>
      <c r="W97" s="253"/>
      <c r="X97" s="15"/>
    </row>
    <row r="98" spans="6:24" ht="18" customHeight="1" x14ac:dyDescent="0.25">
      <c r="F98" s="29">
        <v>271</v>
      </c>
      <c r="G98" s="501" t="s">
        <v>112</v>
      </c>
      <c r="H98" s="502"/>
      <c r="I98" s="333">
        <v>200</v>
      </c>
      <c r="J98" s="333"/>
      <c r="K98" s="9"/>
      <c r="L98" s="9"/>
      <c r="M98" s="9">
        <v>14.96</v>
      </c>
      <c r="N98" s="9">
        <v>59.7</v>
      </c>
      <c r="O98" s="173">
        <v>8.6</v>
      </c>
      <c r="P98" s="173">
        <v>11.1</v>
      </c>
      <c r="Q98" s="173">
        <v>1.4</v>
      </c>
      <c r="R98" s="173">
        <v>2.8</v>
      </c>
      <c r="S98" s="173">
        <v>0.28000000000000003</v>
      </c>
      <c r="T98" s="173"/>
      <c r="U98" s="173"/>
      <c r="V98" s="173"/>
      <c r="W98" s="173">
        <v>0.03</v>
      </c>
      <c r="X98" s="160"/>
    </row>
    <row r="99" spans="6:24" hidden="1" x14ac:dyDescent="0.25">
      <c r="F99" s="2"/>
      <c r="G99" s="382" t="s">
        <v>57</v>
      </c>
      <c r="H99" s="382"/>
      <c r="I99" s="8">
        <v>20</v>
      </c>
      <c r="J99" s="8">
        <v>25</v>
      </c>
      <c r="K99" s="3"/>
      <c r="L99" s="3"/>
      <c r="M99" s="3"/>
      <c r="N99" s="3"/>
      <c r="S99" s="32"/>
      <c r="T99" s="11"/>
      <c r="U99" s="11"/>
      <c r="V99" s="11"/>
      <c r="W99" s="11"/>
      <c r="X99" s="11"/>
    </row>
    <row r="100" spans="6:24" hidden="1" x14ac:dyDescent="0.25">
      <c r="F100" s="2"/>
      <c r="G100" s="382" t="s">
        <v>35</v>
      </c>
      <c r="H100" s="382"/>
      <c r="I100" s="8">
        <v>20</v>
      </c>
      <c r="J100" s="8">
        <v>20</v>
      </c>
      <c r="K100" s="3"/>
      <c r="L100" s="3"/>
      <c r="M100" s="3"/>
      <c r="N100" s="3"/>
      <c r="S100" s="455"/>
      <c r="T100" s="455"/>
      <c r="U100" s="322"/>
      <c r="V100" s="322"/>
      <c r="W100" s="11"/>
      <c r="X100" s="11"/>
    </row>
    <row r="101" spans="6:24" hidden="1" x14ac:dyDescent="0.25">
      <c r="F101" s="17"/>
      <c r="G101" s="382" t="s">
        <v>41</v>
      </c>
      <c r="H101" s="382"/>
      <c r="I101" s="8">
        <v>190</v>
      </c>
      <c r="J101" s="8">
        <v>190</v>
      </c>
      <c r="K101" s="3"/>
      <c r="L101" s="3"/>
      <c r="M101" s="3"/>
      <c r="N101" s="3"/>
      <c r="S101" s="474"/>
      <c r="T101" s="474"/>
      <c r="U101" s="1"/>
      <c r="V101" s="1"/>
      <c r="W101" s="1"/>
      <c r="X101" s="1"/>
    </row>
    <row r="102" spans="6:24" hidden="1" x14ac:dyDescent="0.25">
      <c r="F102" s="17"/>
      <c r="G102" s="382" t="s">
        <v>58</v>
      </c>
      <c r="H102" s="382"/>
      <c r="I102" s="8">
        <v>20</v>
      </c>
      <c r="J102" s="8">
        <v>20</v>
      </c>
      <c r="K102" s="3"/>
      <c r="L102" s="3"/>
      <c r="M102" s="3"/>
      <c r="N102" s="3"/>
      <c r="S102" s="474"/>
      <c r="T102" s="474"/>
      <c r="U102" s="1"/>
      <c r="V102" s="1"/>
      <c r="W102" s="1"/>
      <c r="X102" s="1"/>
    </row>
    <row r="103" spans="6:24" x14ac:dyDescent="0.25">
      <c r="F103" s="49"/>
      <c r="G103" s="384" t="s">
        <v>42</v>
      </c>
      <c r="H103" s="384"/>
      <c r="I103" s="341"/>
      <c r="J103" s="342"/>
      <c r="K103" s="3">
        <f t="shared" ref="K103:W103" si="3">SUM(K85:K102)</f>
        <v>24.150000000000002</v>
      </c>
      <c r="L103" s="3">
        <f t="shared" si="3"/>
        <v>12.870000000000001</v>
      </c>
      <c r="M103" s="3">
        <f t="shared" si="3"/>
        <v>101.34</v>
      </c>
      <c r="N103" s="3">
        <f t="shared" si="3"/>
        <v>633.75</v>
      </c>
      <c r="O103" s="303">
        <f t="shared" si="3"/>
        <v>1443.08</v>
      </c>
      <c r="P103" s="303">
        <f t="shared" si="3"/>
        <v>131.05000000000001</v>
      </c>
      <c r="Q103" s="303">
        <f t="shared" si="3"/>
        <v>110.7</v>
      </c>
      <c r="R103" s="303">
        <f t="shared" si="3"/>
        <v>404.1</v>
      </c>
      <c r="S103" s="303">
        <f t="shared" si="3"/>
        <v>7.3</v>
      </c>
      <c r="T103" s="303">
        <f t="shared" si="3"/>
        <v>41</v>
      </c>
      <c r="U103" s="303">
        <f t="shared" si="3"/>
        <v>0.55000000000000004</v>
      </c>
      <c r="V103" s="303">
        <f t="shared" si="3"/>
        <v>0.58000000000000007</v>
      </c>
      <c r="W103" s="303">
        <f t="shared" si="3"/>
        <v>39.82</v>
      </c>
      <c r="X103" s="35"/>
    </row>
    <row r="104" spans="6:24" x14ac:dyDescent="0.25">
      <c r="F104" s="75"/>
      <c r="G104" s="26"/>
      <c r="H104" s="26"/>
      <c r="I104" s="27"/>
      <c r="J104" s="27"/>
      <c r="K104" s="27"/>
      <c r="L104" s="27"/>
      <c r="M104" s="27"/>
      <c r="N104" s="28">
        <f>N103/N113</f>
        <v>0.22192301766279604</v>
      </c>
      <c r="S104" s="78"/>
      <c r="T104" s="78"/>
      <c r="U104" s="1"/>
      <c r="V104" s="1"/>
      <c r="W104" s="35"/>
      <c r="X104" s="35"/>
    </row>
    <row r="105" spans="6:24" x14ac:dyDescent="0.25">
      <c r="F105" s="75"/>
      <c r="G105" s="41" t="s">
        <v>70</v>
      </c>
      <c r="H105" s="42"/>
      <c r="I105" s="3"/>
      <c r="J105" s="43">
        <v>6</v>
      </c>
      <c r="K105" s="27"/>
      <c r="L105" s="27"/>
      <c r="M105" s="27"/>
      <c r="N105" s="28"/>
      <c r="S105" s="78"/>
      <c r="T105" s="78"/>
      <c r="U105" s="1"/>
      <c r="V105" s="1"/>
      <c r="W105" s="35"/>
      <c r="X105" s="35"/>
    </row>
    <row r="106" spans="6:24" x14ac:dyDescent="0.25">
      <c r="F106" s="333" t="s">
        <v>71</v>
      </c>
      <c r="G106" s="333"/>
      <c r="H106" s="333"/>
      <c r="I106" s="333"/>
      <c r="J106" s="333"/>
      <c r="K106" s="333"/>
      <c r="L106" s="333"/>
      <c r="M106" s="333"/>
      <c r="N106" s="333"/>
      <c r="S106" s="474"/>
      <c r="T106" s="474"/>
      <c r="U106" s="1"/>
      <c r="V106" s="1"/>
    </row>
    <row r="107" spans="6:24" ht="13.5" customHeight="1" x14ac:dyDescent="0.25">
      <c r="F107" s="29">
        <v>245</v>
      </c>
      <c r="G107" s="503" t="s">
        <v>218</v>
      </c>
      <c r="H107" s="503"/>
      <c r="I107" s="337">
        <v>200</v>
      </c>
      <c r="J107" s="337"/>
      <c r="K107" s="3">
        <v>5.8</v>
      </c>
      <c r="L107" s="3">
        <v>5</v>
      </c>
      <c r="M107" s="3">
        <v>8.4</v>
      </c>
      <c r="N107" s="3">
        <v>108</v>
      </c>
      <c r="O107" s="101">
        <v>292</v>
      </c>
      <c r="P107" s="130">
        <v>248</v>
      </c>
      <c r="Q107" s="130">
        <v>28</v>
      </c>
      <c r="R107" s="130">
        <v>184</v>
      </c>
      <c r="S107" s="130">
        <v>0.2</v>
      </c>
      <c r="T107" s="130">
        <v>40</v>
      </c>
      <c r="U107" s="130">
        <v>0.04</v>
      </c>
      <c r="V107" s="130">
        <v>0.2</v>
      </c>
      <c r="W107" s="130">
        <v>0.6</v>
      </c>
      <c r="X107" s="34"/>
    </row>
    <row r="108" spans="6:24" hidden="1" x14ac:dyDescent="0.25">
      <c r="F108" s="49"/>
      <c r="G108" s="504" t="s">
        <v>218</v>
      </c>
      <c r="H108" s="504"/>
      <c r="I108" s="8">
        <v>210</v>
      </c>
      <c r="J108" s="8">
        <v>200</v>
      </c>
      <c r="K108" s="3"/>
      <c r="L108" s="3"/>
      <c r="M108" s="3"/>
      <c r="N108" s="3"/>
    </row>
    <row r="109" spans="6:24" x14ac:dyDescent="0.25">
      <c r="F109" s="9">
        <v>332</v>
      </c>
      <c r="G109" s="416" t="s">
        <v>286</v>
      </c>
      <c r="H109" s="417"/>
      <c r="I109" s="107">
        <v>35</v>
      </c>
      <c r="J109" s="126">
        <v>33</v>
      </c>
      <c r="K109" s="9">
        <v>2.81</v>
      </c>
      <c r="L109" s="9">
        <v>5.47</v>
      </c>
      <c r="M109" s="9">
        <v>0.05</v>
      </c>
      <c r="N109" s="9">
        <v>60.48</v>
      </c>
      <c r="O109" s="173">
        <v>52</v>
      </c>
      <c r="P109" s="173">
        <v>12.5</v>
      </c>
      <c r="Q109" s="173">
        <v>10.5</v>
      </c>
      <c r="R109" s="173">
        <v>52.2</v>
      </c>
      <c r="S109" s="173"/>
      <c r="T109" s="173">
        <v>17.7</v>
      </c>
      <c r="U109" s="173">
        <v>0.05</v>
      </c>
      <c r="V109" s="173">
        <v>0.04</v>
      </c>
      <c r="W109" s="172"/>
    </row>
    <row r="110" spans="6:24" ht="26.25" customHeight="1" x14ac:dyDescent="0.25">
      <c r="F110" s="49"/>
      <c r="G110" s="413" t="s">
        <v>38</v>
      </c>
      <c r="H110" s="413"/>
      <c r="I110" s="346">
        <v>20</v>
      </c>
      <c r="J110" s="348"/>
      <c r="K110" s="9">
        <v>1.5</v>
      </c>
      <c r="L110" s="9">
        <v>0.3</v>
      </c>
      <c r="M110" s="9">
        <v>9.5</v>
      </c>
      <c r="N110" s="9">
        <v>47</v>
      </c>
      <c r="O110" s="173">
        <v>17.2</v>
      </c>
      <c r="P110" s="173">
        <v>2.4</v>
      </c>
      <c r="Q110" s="173">
        <v>4</v>
      </c>
      <c r="R110" s="173">
        <v>23</v>
      </c>
      <c r="S110" s="173">
        <v>0.7</v>
      </c>
      <c r="T110" s="173"/>
      <c r="U110" s="173">
        <v>0.05</v>
      </c>
      <c r="V110" s="173">
        <v>5.5E-2</v>
      </c>
      <c r="W110" s="169"/>
    </row>
    <row r="111" spans="6:24" x14ac:dyDescent="0.25">
      <c r="F111" s="49"/>
      <c r="G111" s="384" t="s">
        <v>42</v>
      </c>
      <c r="H111" s="384"/>
      <c r="I111" s="341">
        <v>253</v>
      </c>
      <c r="J111" s="342"/>
      <c r="K111" s="3">
        <f>SUM(K107:K110)</f>
        <v>10.11</v>
      </c>
      <c r="L111" s="3">
        <f>SUM(L107:L110)</f>
        <v>10.77</v>
      </c>
      <c r="M111" s="3">
        <f>SUM(M107:M110)</f>
        <v>17.950000000000003</v>
      </c>
      <c r="N111" s="43">
        <f>SUM(N107:N110)</f>
        <v>215.48</v>
      </c>
      <c r="O111" s="253">
        <f>SUM(O107:O110)</f>
        <v>361.2</v>
      </c>
      <c r="P111" s="253">
        <f t="shared" ref="P111:W111" si="4">SUM(P107:P110)</f>
        <v>262.89999999999998</v>
      </c>
      <c r="Q111" s="253">
        <f t="shared" si="4"/>
        <v>42.5</v>
      </c>
      <c r="R111" s="253">
        <f t="shared" si="4"/>
        <v>259.2</v>
      </c>
      <c r="S111" s="253">
        <f t="shared" si="4"/>
        <v>0.89999999999999991</v>
      </c>
      <c r="T111" s="253">
        <f t="shared" si="4"/>
        <v>57.7</v>
      </c>
      <c r="U111" s="253">
        <f t="shared" si="4"/>
        <v>0.14000000000000001</v>
      </c>
      <c r="V111" s="253">
        <f t="shared" si="4"/>
        <v>0.29500000000000004</v>
      </c>
      <c r="W111" s="253">
        <f t="shared" si="4"/>
        <v>0.6</v>
      </c>
    </row>
    <row r="112" spans="6:24" ht="12" customHeight="1" x14ac:dyDescent="0.25">
      <c r="F112" s="49"/>
      <c r="G112" s="385"/>
      <c r="H112" s="385"/>
      <c r="I112" s="3"/>
      <c r="J112" s="3"/>
      <c r="K112" s="3"/>
      <c r="L112" s="3"/>
      <c r="M112" s="3"/>
      <c r="N112" s="44">
        <f>N111/N113</f>
        <v>7.545557687728488E-2</v>
      </c>
    </row>
    <row r="113" spans="6:24" ht="15.75" customHeight="1" x14ac:dyDescent="0.3">
      <c r="F113" s="49"/>
      <c r="G113" s="386" t="s">
        <v>73</v>
      </c>
      <c r="H113" s="386"/>
      <c r="I113" s="341">
        <f>I36+I42+I77+I82+I103+I111</f>
        <v>2258</v>
      </c>
      <c r="J113" s="342"/>
      <c r="K113" s="46">
        <f>K36+K42+K77+K82+K103+K107</f>
        <v>87.36</v>
      </c>
      <c r="L113" s="46">
        <f>L36+L42+L77+L82+L103+L107</f>
        <v>80.12</v>
      </c>
      <c r="M113" s="46">
        <f>M36+M42+M77+M82+M103+M107</f>
        <v>415.30000000000007</v>
      </c>
      <c r="N113" s="46">
        <f>N36+N42+N77+N82+N103+N107</f>
        <v>2855.7200000000003</v>
      </c>
      <c r="O113" s="46">
        <f t="shared" ref="O113:W113" si="5">O36+O42+O77+O82+O103+O107</f>
        <v>3371.09</v>
      </c>
      <c r="P113" s="46">
        <f t="shared" si="5"/>
        <v>964.68000000000006</v>
      </c>
      <c r="Q113" s="46">
        <f t="shared" si="5"/>
        <v>424</v>
      </c>
      <c r="R113" s="46">
        <f t="shared" si="5"/>
        <v>1384.54</v>
      </c>
      <c r="S113" s="46">
        <f t="shared" si="5"/>
        <v>25.810000000000002</v>
      </c>
      <c r="T113" s="46">
        <f t="shared" si="5"/>
        <v>309.10000000000002</v>
      </c>
      <c r="U113" s="46">
        <f t="shared" si="5"/>
        <v>1.5960000000000001</v>
      </c>
      <c r="V113" s="46">
        <f t="shared" si="5"/>
        <v>1.7490000000000001</v>
      </c>
      <c r="W113" s="46">
        <f t="shared" si="5"/>
        <v>100.4</v>
      </c>
      <c r="X113" s="64"/>
    </row>
    <row r="114" spans="6:24" ht="18.75" x14ac:dyDescent="0.3">
      <c r="G114" s="139"/>
      <c r="H114" s="139"/>
      <c r="I114" s="15"/>
      <c r="J114" s="11"/>
    </row>
    <row r="115" spans="6:24" ht="18.75" x14ac:dyDescent="0.3">
      <c r="G115" s="139"/>
      <c r="H115" s="139"/>
      <c r="I115" s="15"/>
      <c r="J115" s="11"/>
      <c r="K115" s="64"/>
      <c r="L115" s="64"/>
      <c r="M115" s="64"/>
    </row>
    <row r="116" spans="6:24" ht="18.75" x14ac:dyDescent="0.3">
      <c r="G116" s="139"/>
      <c r="H116" s="139"/>
      <c r="I116" s="15"/>
      <c r="J116" s="11"/>
      <c r="K116" s="149"/>
      <c r="L116" s="149"/>
      <c r="M116" s="149"/>
    </row>
    <row r="117" spans="6:24" ht="18.75" x14ac:dyDescent="0.3">
      <c r="G117" s="139"/>
      <c r="H117" s="139"/>
      <c r="I117" s="15"/>
      <c r="J117" s="11"/>
    </row>
  </sheetData>
  <sheetProtection selectLockedCells="1" selectUnlockedCells="1"/>
  <mergeCells count="144">
    <mergeCell ref="G92:H92"/>
    <mergeCell ref="I92:J92"/>
    <mergeCell ref="I36:J36"/>
    <mergeCell ref="I77:J77"/>
    <mergeCell ref="I82:J82"/>
    <mergeCell ref="F44:N44"/>
    <mergeCell ref="G45:H45"/>
    <mergeCell ref="I45:J45"/>
    <mergeCell ref="G53:H53"/>
    <mergeCell ref="I50:J50"/>
    <mergeCell ref="G57:H57"/>
    <mergeCell ref="I57:J57"/>
    <mergeCell ref="G58:H58"/>
    <mergeCell ref="G59:H59"/>
    <mergeCell ref="G69:H69"/>
    <mergeCell ref="G71:H71"/>
    <mergeCell ref="G60:H60"/>
    <mergeCell ref="G61:H61"/>
    <mergeCell ref="F5:N5"/>
    <mergeCell ref="F6:N6"/>
    <mergeCell ref="F14:F16"/>
    <mergeCell ref="G14:H16"/>
    <mergeCell ref="I14:J14"/>
    <mergeCell ref="G51:H51"/>
    <mergeCell ref="K14:M15"/>
    <mergeCell ref="N14:N16"/>
    <mergeCell ref="I15:I16"/>
    <mergeCell ref="J15:J16"/>
    <mergeCell ref="F17:N17"/>
    <mergeCell ref="G18:H18"/>
    <mergeCell ref="I18:J18"/>
    <mergeCell ref="G19:H19"/>
    <mergeCell ref="G20:H20"/>
    <mergeCell ref="G21:H21"/>
    <mergeCell ref="G22:H22"/>
    <mergeCell ref="G27:H27"/>
    <mergeCell ref="G28:H28"/>
    <mergeCell ref="G23:H23"/>
    <mergeCell ref="G24:H24"/>
    <mergeCell ref="G25:H25"/>
    <mergeCell ref="G26:H26"/>
    <mergeCell ref="I29:J29"/>
    <mergeCell ref="G30:H30"/>
    <mergeCell ref="I30:J30"/>
    <mergeCell ref="G31:H31"/>
    <mergeCell ref="I31:J31"/>
    <mergeCell ref="G33:H33"/>
    <mergeCell ref="G32:H32"/>
    <mergeCell ref="G29:H29"/>
    <mergeCell ref="G34:H34"/>
    <mergeCell ref="G35:H35"/>
    <mergeCell ref="G36:H36"/>
    <mergeCell ref="F38:N38"/>
    <mergeCell ref="G42:H42"/>
    <mergeCell ref="G39:H39"/>
    <mergeCell ref="I39:J39"/>
    <mergeCell ref="G41:H41"/>
    <mergeCell ref="G40:H40"/>
    <mergeCell ref="I40:J40"/>
    <mergeCell ref="G52:H52"/>
    <mergeCell ref="S52:T52"/>
    <mergeCell ref="G46:H46"/>
    <mergeCell ref="G47:H47"/>
    <mergeCell ref="G48:H48"/>
    <mergeCell ref="G49:H49"/>
    <mergeCell ref="G50:H50"/>
    <mergeCell ref="S53:T53"/>
    <mergeCell ref="G54:H54"/>
    <mergeCell ref="S54:T54"/>
    <mergeCell ref="G55:H55"/>
    <mergeCell ref="S55:T55"/>
    <mergeCell ref="G56:H56"/>
    <mergeCell ref="S56:T56"/>
    <mergeCell ref="G62:H62"/>
    <mergeCell ref="G63:H63"/>
    <mergeCell ref="G64:H64"/>
    <mergeCell ref="G65:H65"/>
    <mergeCell ref="G72:H72"/>
    <mergeCell ref="I72:J72"/>
    <mergeCell ref="G73:H73"/>
    <mergeCell ref="G74:H74"/>
    <mergeCell ref="G75:H75"/>
    <mergeCell ref="G76:H76"/>
    <mergeCell ref="G85:H85"/>
    <mergeCell ref="I85:J85"/>
    <mergeCell ref="G86:H86"/>
    <mergeCell ref="G87:H87"/>
    <mergeCell ref="G77:H77"/>
    <mergeCell ref="F79:N79"/>
    <mergeCell ref="G80:H80"/>
    <mergeCell ref="I80:J80"/>
    <mergeCell ref="G81:H81"/>
    <mergeCell ref="I81:J81"/>
    <mergeCell ref="I86:J86"/>
    <mergeCell ref="G99:H99"/>
    <mergeCell ref="I71:J71"/>
    <mergeCell ref="I97:J97"/>
    <mergeCell ref="G95:H95"/>
    <mergeCell ref="G88:H88"/>
    <mergeCell ref="G93:H93"/>
    <mergeCell ref="I93:J93"/>
    <mergeCell ref="G91:H91"/>
    <mergeCell ref="G82:H82"/>
    <mergeCell ref="F84:N84"/>
    <mergeCell ref="S100:T100"/>
    <mergeCell ref="U100:V100"/>
    <mergeCell ref="G101:H101"/>
    <mergeCell ref="S101:T101"/>
    <mergeCell ref="G111:H111"/>
    <mergeCell ref="G102:H102"/>
    <mergeCell ref="S102:T102"/>
    <mergeCell ref="G103:H103"/>
    <mergeCell ref="S106:T106"/>
    <mergeCell ref="I103:J103"/>
    <mergeCell ref="G113:H113"/>
    <mergeCell ref="G107:H107"/>
    <mergeCell ref="I107:J107"/>
    <mergeCell ref="G108:H108"/>
    <mergeCell ref="G110:H110"/>
    <mergeCell ref="G112:H112"/>
    <mergeCell ref="I110:J110"/>
    <mergeCell ref="G109:H109"/>
    <mergeCell ref="I113:J113"/>
    <mergeCell ref="I111:J111"/>
    <mergeCell ref="G96:H96"/>
    <mergeCell ref="I96:J96"/>
    <mergeCell ref="G94:H94"/>
    <mergeCell ref="G89:H89"/>
    <mergeCell ref="G90:H90"/>
    <mergeCell ref="F106:N106"/>
    <mergeCell ref="G100:H100"/>
    <mergeCell ref="G97:H97"/>
    <mergeCell ref="G98:H98"/>
    <mergeCell ref="I98:J98"/>
    <mergeCell ref="O14:W15"/>
    <mergeCell ref="I41:J41"/>
    <mergeCell ref="I42:J42"/>
    <mergeCell ref="F1:N3"/>
    <mergeCell ref="G70:H70"/>
    <mergeCell ref="I70:J70"/>
    <mergeCell ref="I65:J65"/>
    <mergeCell ref="G66:H66"/>
    <mergeCell ref="G67:H67"/>
    <mergeCell ref="G68:H68"/>
  </mergeCells>
  <pageMargins left="0.7" right="0.7" top="0.75" bottom="0.75" header="0.51180555555555551" footer="0.51180555555555551"/>
  <pageSetup paperSize="9" firstPageNumber="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7"/>
  <sheetViews>
    <sheetView view="pageBreakPreview" topLeftCell="F1" zoomScale="110" zoomScaleNormal="170" zoomScaleSheetLayoutView="110" workbookViewId="0">
      <selection activeCell="I67" sqref="I67:J67"/>
    </sheetView>
  </sheetViews>
  <sheetFormatPr defaultRowHeight="15" x14ac:dyDescent="0.25"/>
  <cols>
    <col min="1" max="5" width="0" hidden="1" customWidth="1"/>
    <col min="6" max="6" width="6" style="88" customWidth="1"/>
    <col min="8" max="8" width="18.42578125" customWidth="1"/>
    <col min="9" max="9" width="7.28515625" customWidth="1"/>
    <col min="10" max="10" width="6.85546875" customWidth="1"/>
    <col min="11" max="12" width="6.5703125" customWidth="1"/>
    <col min="13" max="13" width="8.7109375" customWidth="1"/>
    <col min="14" max="14" width="12.42578125" customWidth="1"/>
    <col min="15" max="15" width="8.28515625" customWidth="1"/>
    <col min="16" max="16" width="6.5703125" customWidth="1"/>
    <col min="17" max="17" width="5.140625" customWidth="1"/>
    <col min="18" max="18" width="6.140625" customWidth="1"/>
    <col min="19" max="19" width="7.42578125" customWidth="1"/>
    <col min="20" max="20" width="5.85546875" customWidth="1"/>
    <col min="21" max="21" width="6.140625" customWidth="1"/>
    <col min="22" max="22" width="7.85546875" customWidth="1"/>
    <col min="23" max="23" width="7.42578125" style="5" customWidth="1"/>
    <col min="24" max="24" width="23.42578125" style="5" customWidth="1"/>
    <col min="25" max="31" width="9.140625" style="5"/>
  </cols>
  <sheetData>
    <row r="1" spans="1:23" ht="15" customHeight="1" x14ac:dyDescent="0.25">
      <c r="A1" s="51" t="s">
        <v>196</v>
      </c>
      <c r="B1" s="52"/>
      <c r="C1" s="52"/>
      <c r="D1" s="52"/>
      <c r="E1" s="52"/>
      <c r="F1" s="518" t="s">
        <v>261</v>
      </c>
      <c r="G1" s="518"/>
      <c r="H1" s="518"/>
      <c r="I1" s="518"/>
      <c r="J1" s="518"/>
      <c r="K1" s="518"/>
      <c r="L1" s="518"/>
      <c r="M1" s="518"/>
      <c r="N1" s="518"/>
      <c r="O1" s="164"/>
      <c r="P1" s="164"/>
      <c r="Q1" s="164"/>
      <c r="R1" s="164"/>
    </row>
    <row r="2" spans="1:23" x14ac:dyDescent="0.25">
      <c r="A2" s="52" t="s">
        <v>1</v>
      </c>
      <c r="B2" s="52"/>
      <c r="C2" s="52"/>
      <c r="D2" s="52"/>
      <c r="E2" s="52"/>
      <c r="F2" s="518"/>
      <c r="G2" s="518"/>
      <c r="H2" s="518"/>
      <c r="I2" s="518"/>
      <c r="J2" s="518"/>
      <c r="K2" s="518"/>
      <c r="L2" s="518"/>
      <c r="M2" s="518"/>
      <c r="N2" s="518"/>
      <c r="O2" s="164"/>
      <c r="P2" s="164"/>
      <c r="Q2" s="164"/>
      <c r="R2" s="164"/>
    </row>
    <row r="3" spans="1:23" ht="15" customHeight="1" x14ac:dyDescent="0.25">
      <c r="A3" s="52" t="s">
        <v>2</v>
      </c>
      <c r="B3" s="52"/>
      <c r="C3" s="52"/>
      <c r="D3" s="52"/>
      <c r="E3" s="52"/>
      <c r="F3" s="518"/>
      <c r="G3" s="518"/>
      <c r="H3" s="518"/>
      <c r="I3" s="518"/>
      <c r="J3" s="518"/>
      <c r="K3" s="518"/>
      <c r="L3" s="518"/>
      <c r="M3" s="518"/>
      <c r="N3" s="518"/>
      <c r="O3" s="164"/>
      <c r="P3" s="164"/>
      <c r="Q3" s="164"/>
      <c r="R3" s="164"/>
    </row>
    <row r="4" spans="1:23" ht="17.25" customHeight="1" x14ac:dyDescent="0.25">
      <c r="F4" s="321" t="s">
        <v>298</v>
      </c>
      <c r="G4" s="321"/>
      <c r="H4" s="321"/>
      <c r="I4" s="321"/>
      <c r="J4" s="321"/>
      <c r="K4" s="321"/>
      <c r="L4" s="321"/>
      <c r="M4" s="321"/>
      <c r="N4" s="321"/>
      <c r="O4" s="120"/>
      <c r="P4" s="120"/>
      <c r="Q4" s="120"/>
      <c r="R4" s="120"/>
    </row>
    <row r="5" spans="1:23" ht="18" customHeight="1" x14ac:dyDescent="0.25">
      <c r="F5" s="321" t="s">
        <v>155</v>
      </c>
      <c r="G5" s="321"/>
      <c r="H5" s="321"/>
      <c r="I5" s="321"/>
      <c r="J5" s="321"/>
      <c r="K5" s="321"/>
      <c r="L5" s="321"/>
      <c r="M5" s="321"/>
      <c r="N5" s="321"/>
      <c r="O5" s="120"/>
      <c r="P5" s="120"/>
      <c r="Q5" s="120"/>
      <c r="R5" s="120"/>
    </row>
    <row r="6" spans="1:23" ht="15" hidden="1" customHeight="1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3" ht="15" hidden="1" customHeight="1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3" ht="15" hidden="1" customHeight="1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3" ht="15" hidden="1" customHeight="1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3" ht="15" hidden="1" customHeight="1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3" ht="15" hidden="1" customHeight="1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3" ht="5.25" hidden="1" customHeight="1" x14ac:dyDescent="0.25"/>
    <row r="13" spans="1:23" ht="6" hidden="1" customHeight="1" x14ac:dyDescent="0.25"/>
    <row r="14" spans="1:23" ht="15" customHeight="1" x14ac:dyDescent="0.25">
      <c r="F14" s="353" t="s">
        <v>24</v>
      </c>
      <c r="G14" s="399" t="s">
        <v>25</v>
      </c>
      <c r="H14" s="399"/>
      <c r="I14" s="400" t="s">
        <v>26</v>
      </c>
      <c r="J14" s="400"/>
      <c r="K14" s="398" t="s">
        <v>12</v>
      </c>
      <c r="L14" s="398"/>
      <c r="M14" s="398"/>
      <c r="N14" s="399" t="s">
        <v>13</v>
      </c>
      <c r="O14" s="327" t="s">
        <v>336</v>
      </c>
      <c r="P14" s="328"/>
      <c r="Q14" s="328"/>
      <c r="R14" s="328"/>
      <c r="S14" s="328"/>
      <c r="T14" s="328"/>
      <c r="U14" s="328"/>
      <c r="V14" s="328"/>
      <c r="W14" s="329"/>
    </row>
    <row r="15" spans="1:23" ht="15" customHeight="1" x14ac:dyDescent="0.25">
      <c r="F15" s="353"/>
      <c r="G15" s="399"/>
      <c r="H15" s="399"/>
      <c r="I15" s="399" t="s">
        <v>27</v>
      </c>
      <c r="J15" s="399" t="s">
        <v>28</v>
      </c>
      <c r="K15" s="398"/>
      <c r="L15" s="398"/>
      <c r="M15" s="398"/>
      <c r="N15" s="399"/>
      <c r="O15" s="330"/>
      <c r="P15" s="331"/>
      <c r="Q15" s="331"/>
      <c r="R15" s="331"/>
      <c r="S15" s="331"/>
      <c r="T15" s="331"/>
      <c r="U15" s="331"/>
      <c r="V15" s="331"/>
      <c r="W15" s="332"/>
    </row>
    <row r="16" spans="1:23" x14ac:dyDescent="0.25">
      <c r="F16" s="353"/>
      <c r="G16" s="399"/>
      <c r="H16" s="399"/>
      <c r="I16" s="399"/>
      <c r="J16" s="399"/>
      <c r="K16" s="10" t="s">
        <v>14</v>
      </c>
      <c r="L16" s="10" t="s">
        <v>15</v>
      </c>
      <c r="M16" s="10" t="s">
        <v>16</v>
      </c>
      <c r="N16" s="399"/>
      <c r="O16" s="165" t="s">
        <v>331</v>
      </c>
      <c r="P16" s="130" t="s">
        <v>332</v>
      </c>
      <c r="Q16" s="166" t="s">
        <v>333</v>
      </c>
      <c r="R16" s="130" t="s">
        <v>334</v>
      </c>
      <c r="S16" s="166" t="s">
        <v>335</v>
      </c>
      <c r="T16" s="130" t="s">
        <v>337</v>
      </c>
      <c r="U16" s="130" t="s">
        <v>339</v>
      </c>
      <c r="V16" s="166" t="s">
        <v>340</v>
      </c>
      <c r="W16" s="130" t="s">
        <v>338</v>
      </c>
    </row>
    <row r="17" spans="6:30" x14ac:dyDescent="0.25">
      <c r="F17" s="333" t="s">
        <v>29</v>
      </c>
      <c r="G17" s="333"/>
      <c r="H17" s="333"/>
      <c r="I17" s="333"/>
      <c r="J17" s="333"/>
      <c r="K17" s="333"/>
      <c r="L17" s="333"/>
      <c r="M17" s="333"/>
      <c r="N17" s="346"/>
      <c r="O17" s="176"/>
      <c r="P17" s="176"/>
      <c r="Q17" s="176"/>
      <c r="R17" s="176"/>
      <c r="S17" s="170"/>
      <c r="T17" s="173"/>
      <c r="U17" s="173"/>
      <c r="V17" s="173"/>
      <c r="W17" s="173"/>
      <c r="X17" s="160"/>
      <c r="Y17" s="160"/>
    </row>
    <row r="18" spans="6:30" ht="26.25" customHeight="1" x14ac:dyDescent="0.25">
      <c r="F18" s="29">
        <v>127</v>
      </c>
      <c r="G18" s="334" t="s">
        <v>214</v>
      </c>
      <c r="H18" s="334"/>
      <c r="I18" s="333">
        <v>200</v>
      </c>
      <c r="J18" s="333"/>
      <c r="K18" s="9">
        <v>18.38</v>
      </c>
      <c r="L18" s="9">
        <v>13.46</v>
      </c>
      <c r="M18" s="9">
        <v>28.61</v>
      </c>
      <c r="N18" s="105">
        <v>309.14</v>
      </c>
      <c r="O18" s="173">
        <v>169.25</v>
      </c>
      <c r="P18" s="173">
        <v>376.1</v>
      </c>
      <c r="Q18" s="173">
        <v>18.89</v>
      </c>
      <c r="R18" s="173">
        <v>140.57</v>
      </c>
      <c r="S18" s="173">
        <v>0.56999999999999995</v>
      </c>
      <c r="T18" s="173">
        <v>41.7</v>
      </c>
      <c r="U18" s="173">
        <v>0.05</v>
      </c>
      <c r="V18" s="173">
        <v>0.19</v>
      </c>
      <c r="W18" s="173">
        <v>0.31</v>
      </c>
      <c r="X18" s="160"/>
      <c r="Y18" s="160"/>
    </row>
    <row r="19" spans="6:30" hidden="1" x14ac:dyDescent="0.25">
      <c r="F19" s="29"/>
      <c r="G19" s="382" t="s">
        <v>135</v>
      </c>
      <c r="H19" s="382"/>
      <c r="I19" s="10">
        <v>60</v>
      </c>
      <c r="J19" s="10">
        <v>60</v>
      </c>
      <c r="K19" s="4"/>
      <c r="L19" s="4"/>
      <c r="M19" s="4"/>
      <c r="N19" s="48"/>
      <c r="O19" s="170"/>
      <c r="P19" s="170"/>
      <c r="Q19" s="170"/>
      <c r="R19" s="170"/>
      <c r="S19" s="170"/>
      <c r="T19" s="173"/>
      <c r="U19" s="173"/>
      <c r="V19" s="173"/>
      <c r="W19" s="173"/>
      <c r="X19" s="160"/>
      <c r="Y19" s="160"/>
    </row>
    <row r="20" spans="6:30" hidden="1" x14ac:dyDescent="0.25">
      <c r="F20" s="29"/>
      <c r="G20" s="382" t="s">
        <v>9</v>
      </c>
      <c r="H20" s="382"/>
      <c r="I20" s="10">
        <v>10</v>
      </c>
      <c r="J20" s="10">
        <v>10</v>
      </c>
      <c r="K20" s="4"/>
      <c r="L20" s="4"/>
      <c r="M20" s="4"/>
      <c r="N20" s="48"/>
      <c r="O20" s="170"/>
      <c r="P20" s="170"/>
      <c r="Q20" s="170"/>
      <c r="R20" s="170"/>
      <c r="S20" s="170"/>
      <c r="T20" s="173"/>
      <c r="U20" s="173"/>
      <c r="V20" s="173"/>
      <c r="W20" s="173"/>
      <c r="X20" s="231"/>
      <c r="Y20" s="160"/>
      <c r="Z20" s="11"/>
      <c r="AA20" s="11"/>
      <c r="AB20" s="11"/>
      <c r="AC20" s="11"/>
    </row>
    <row r="21" spans="6:30" hidden="1" x14ac:dyDescent="0.25">
      <c r="F21" s="29"/>
      <c r="G21" s="382" t="s">
        <v>37</v>
      </c>
      <c r="H21" s="382"/>
      <c r="I21" s="10">
        <v>20</v>
      </c>
      <c r="J21" s="10">
        <v>19</v>
      </c>
      <c r="K21" s="4"/>
      <c r="L21" s="4"/>
      <c r="M21" s="4"/>
      <c r="N21" s="48"/>
      <c r="O21" s="170"/>
      <c r="P21" s="170"/>
      <c r="Q21" s="170"/>
      <c r="R21" s="170"/>
      <c r="S21" s="170"/>
      <c r="T21" s="173"/>
      <c r="U21" s="173"/>
      <c r="V21" s="173"/>
      <c r="W21" s="173"/>
      <c r="X21" s="160"/>
      <c r="Y21" s="160"/>
      <c r="Z21" s="11"/>
      <c r="AA21" s="11"/>
      <c r="AB21" s="11"/>
      <c r="AC21" s="11"/>
    </row>
    <row r="22" spans="6:30" x14ac:dyDescent="0.25">
      <c r="F22" s="2">
        <v>14</v>
      </c>
      <c r="G22" s="374" t="s">
        <v>36</v>
      </c>
      <c r="H22" s="374"/>
      <c r="I22" s="337">
        <v>10</v>
      </c>
      <c r="J22" s="337"/>
      <c r="K22" s="23">
        <v>7.0000000000000007E-2</v>
      </c>
      <c r="L22" s="23">
        <v>8.1999999999999993</v>
      </c>
      <c r="M22" s="23">
        <v>7.0000000000000007E-2</v>
      </c>
      <c r="N22" s="167">
        <v>74</v>
      </c>
      <c r="O22" s="173">
        <v>3</v>
      </c>
      <c r="P22" s="173">
        <v>2.4</v>
      </c>
      <c r="Q22" s="173"/>
      <c r="R22" s="173">
        <v>3</v>
      </c>
      <c r="S22" s="173">
        <v>0.02</v>
      </c>
      <c r="T22" s="173">
        <v>63</v>
      </c>
      <c r="U22" s="173"/>
      <c r="V22" s="173">
        <v>0.01</v>
      </c>
      <c r="W22" s="173"/>
      <c r="X22" s="160"/>
      <c r="Y22" s="160"/>
      <c r="Z22" s="11"/>
      <c r="AA22" s="11"/>
      <c r="AB22" s="11"/>
      <c r="AC22" s="11"/>
    </row>
    <row r="23" spans="6:30" ht="18" customHeight="1" x14ac:dyDescent="0.25">
      <c r="F23" s="2"/>
      <c r="G23" s="334" t="s">
        <v>299</v>
      </c>
      <c r="H23" s="334"/>
      <c r="I23" s="339">
        <v>100</v>
      </c>
      <c r="J23" s="333"/>
      <c r="K23" s="9">
        <v>7.7</v>
      </c>
      <c r="L23" s="9">
        <v>2.92</v>
      </c>
      <c r="M23" s="9">
        <v>50.5</v>
      </c>
      <c r="N23" s="105">
        <v>263</v>
      </c>
      <c r="O23" s="173">
        <v>53.8</v>
      </c>
      <c r="P23" s="173">
        <v>19</v>
      </c>
      <c r="Q23" s="173">
        <v>13</v>
      </c>
      <c r="R23" s="173">
        <v>35</v>
      </c>
      <c r="S23" s="173">
        <v>1.2</v>
      </c>
      <c r="T23" s="174"/>
      <c r="U23" s="173">
        <v>0.11</v>
      </c>
      <c r="V23" s="173">
        <v>0.03</v>
      </c>
      <c r="W23" s="160"/>
      <c r="X23" s="160"/>
      <c r="Y23" s="160"/>
      <c r="Z23" s="11"/>
      <c r="AA23" s="11"/>
      <c r="AB23" s="11"/>
      <c r="AC23" s="11"/>
      <c r="AD23" s="34"/>
    </row>
    <row r="24" spans="6:30" ht="16.5" customHeight="1" x14ac:dyDescent="0.25">
      <c r="F24" s="2">
        <v>242</v>
      </c>
      <c r="G24" s="374" t="s">
        <v>78</v>
      </c>
      <c r="H24" s="374"/>
      <c r="I24" s="337">
        <v>200</v>
      </c>
      <c r="J24" s="337"/>
      <c r="K24" s="9">
        <v>3.2</v>
      </c>
      <c r="L24" s="9">
        <v>2.62</v>
      </c>
      <c r="M24" s="105">
        <v>14.77</v>
      </c>
      <c r="N24" s="105">
        <v>103.8</v>
      </c>
      <c r="O24" s="173">
        <v>216</v>
      </c>
      <c r="P24" s="173">
        <v>152</v>
      </c>
      <c r="Q24" s="173">
        <v>21.2</v>
      </c>
      <c r="R24" s="173">
        <v>124.4</v>
      </c>
      <c r="S24" s="173">
        <v>0.47</v>
      </c>
      <c r="T24" s="173">
        <v>24.4</v>
      </c>
      <c r="U24" s="173">
        <v>0.05</v>
      </c>
      <c r="V24" s="173">
        <v>0.18</v>
      </c>
      <c r="W24" s="173">
        <v>15.8</v>
      </c>
      <c r="X24" s="160"/>
      <c r="Y24" s="160"/>
      <c r="Z24" s="11"/>
      <c r="AA24" s="11"/>
      <c r="AB24" s="11"/>
      <c r="AC24" s="11"/>
      <c r="AD24" s="34"/>
    </row>
    <row r="25" spans="6:30" hidden="1" x14ac:dyDescent="0.25">
      <c r="F25" s="17"/>
      <c r="G25" s="382" t="s">
        <v>79</v>
      </c>
      <c r="H25" s="382"/>
      <c r="I25" s="10">
        <v>3</v>
      </c>
      <c r="J25" s="10">
        <v>3</v>
      </c>
      <c r="K25" s="3"/>
      <c r="L25" s="3"/>
      <c r="M25" s="3"/>
      <c r="N25" s="43"/>
      <c r="O25" s="211"/>
      <c r="P25" s="211"/>
      <c r="Q25" s="211"/>
      <c r="R25" s="211"/>
      <c r="S25" s="170"/>
      <c r="T25" s="173"/>
      <c r="U25" s="173"/>
      <c r="V25" s="173"/>
      <c r="W25" s="160"/>
      <c r="X25" s="231"/>
      <c r="Y25" s="160"/>
      <c r="Z25" s="11"/>
      <c r="AA25" s="11"/>
      <c r="AB25" s="11"/>
      <c r="AC25" s="11"/>
      <c r="AD25" s="34"/>
    </row>
    <row r="26" spans="6:30" hidden="1" x14ac:dyDescent="0.25">
      <c r="F26" s="17"/>
      <c r="G26" s="382" t="s">
        <v>33</v>
      </c>
      <c r="H26" s="382"/>
      <c r="I26" s="10">
        <v>100</v>
      </c>
      <c r="J26" s="10">
        <v>100</v>
      </c>
      <c r="K26" s="3"/>
      <c r="L26" s="3"/>
      <c r="M26" s="3"/>
      <c r="N26" s="43"/>
      <c r="O26" s="211"/>
      <c r="P26" s="211"/>
      <c r="Q26" s="211"/>
      <c r="R26" s="211"/>
      <c r="S26" s="170"/>
      <c r="T26" s="173"/>
      <c r="U26" s="173"/>
      <c r="V26" s="173"/>
      <c r="W26" s="160"/>
      <c r="X26" s="160"/>
      <c r="Y26" s="160"/>
      <c r="Z26" s="15"/>
      <c r="AA26" s="15"/>
      <c r="AB26" s="15"/>
      <c r="AC26" s="15"/>
      <c r="AD26" s="34"/>
    </row>
    <row r="27" spans="6:30" hidden="1" x14ac:dyDescent="0.25">
      <c r="F27" s="17"/>
      <c r="G27" s="382" t="s">
        <v>41</v>
      </c>
      <c r="H27" s="382"/>
      <c r="I27" s="10">
        <v>107</v>
      </c>
      <c r="J27" s="10">
        <v>107</v>
      </c>
      <c r="K27" s="3"/>
      <c r="L27" s="3"/>
      <c r="M27" s="3"/>
      <c r="N27" s="43"/>
      <c r="O27" s="211"/>
      <c r="P27" s="211"/>
      <c r="Q27" s="211"/>
      <c r="R27" s="211"/>
      <c r="S27" s="170"/>
      <c r="T27" s="173"/>
      <c r="U27" s="173"/>
      <c r="V27" s="173"/>
      <c r="W27" s="160"/>
      <c r="X27" s="232"/>
      <c r="Y27" s="160"/>
      <c r="Z27" s="11"/>
      <c r="AA27" s="11"/>
      <c r="AB27" s="11"/>
      <c r="AC27" s="11"/>
      <c r="AD27" s="34"/>
    </row>
    <row r="28" spans="6:30" hidden="1" x14ac:dyDescent="0.25">
      <c r="F28" s="17"/>
      <c r="G28" s="382" t="s">
        <v>35</v>
      </c>
      <c r="H28" s="382"/>
      <c r="I28" s="10">
        <v>15</v>
      </c>
      <c r="J28" s="10">
        <v>15</v>
      </c>
      <c r="K28" s="3"/>
      <c r="L28" s="3"/>
      <c r="M28" s="3"/>
      <c r="N28" s="43"/>
      <c r="O28" s="211"/>
      <c r="P28" s="211"/>
      <c r="Q28" s="211"/>
      <c r="R28" s="211"/>
      <c r="S28" s="170"/>
      <c r="T28" s="173"/>
      <c r="U28" s="173"/>
      <c r="V28" s="173"/>
      <c r="W28" s="160"/>
      <c r="X28" s="232"/>
      <c r="Y28" s="160"/>
      <c r="Z28" s="11"/>
      <c r="AA28" s="11"/>
      <c r="AB28" s="11"/>
      <c r="AC28" s="11"/>
      <c r="AD28" s="34"/>
    </row>
    <row r="29" spans="6:30" ht="14.25" customHeight="1" x14ac:dyDescent="0.25">
      <c r="F29" s="17"/>
      <c r="G29" s="340" t="s">
        <v>42</v>
      </c>
      <c r="H29" s="340"/>
      <c r="I29" s="341">
        <f>I18+I22+I23+I24</f>
        <v>510</v>
      </c>
      <c r="J29" s="342"/>
      <c r="K29" s="3">
        <f>SUM(K18:K28)</f>
        <v>29.349999999999998</v>
      </c>
      <c r="L29" s="3">
        <f>SUM(L18:L28)</f>
        <v>27.2</v>
      </c>
      <c r="M29" s="3">
        <f>SUM(M18:M28)</f>
        <v>93.95</v>
      </c>
      <c r="N29" s="43">
        <f>SUM(N18:N28)</f>
        <v>749.93999999999994</v>
      </c>
      <c r="O29" s="176">
        <f>SUM(O18:O28)</f>
        <v>442.05</v>
      </c>
      <c r="P29" s="176">
        <f t="shared" ref="P29:V29" si="0">SUM(P18:P28)</f>
        <v>549.5</v>
      </c>
      <c r="Q29" s="176">
        <f t="shared" si="0"/>
        <v>53.09</v>
      </c>
      <c r="R29" s="176">
        <f t="shared" si="0"/>
        <v>302.97000000000003</v>
      </c>
      <c r="S29" s="176">
        <f t="shared" si="0"/>
        <v>2.2599999999999998</v>
      </c>
      <c r="T29" s="176">
        <f t="shared" si="0"/>
        <v>129.1</v>
      </c>
      <c r="U29" s="176">
        <f t="shared" si="0"/>
        <v>0.21000000000000002</v>
      </c>
      <c r="V29" s="176">
        <f t="shared" si="0"/>
        <v>0.41000000000000003</v>
      </c>
      <c r="W29" s="173">
        <f>SUM(W18:W28)</f>
        <v>16.11</v>
      </c>
      <c r="X29" s="160"/>
      <c r="Y29" s="160"/>
      <c r="Z29" s="11"/>
      <c r="AA29" s="11"/>
      <c r="AB29" s="11"/>
      <c r="AC29" s="11"/>
      <c r="AD29" s="66"/>
    </row>
    <row r="30" spans="6:30" ht="12.75" customHeight="1" x14ac:dyDescent="0.25">
      <c r="F30" s="89"/>
      <c r="G30" s="26"/>
      <c r="H30" s="26"/>
      <c r="I30" s="27"/>
      <c r="J30" s="27"/>
      <c r="K30" s="27"/>
      <c r="L30" s="27"/>
      <c r="M30" s="27"/>
      <c r="N30" s="168">
        <f>N29/N122</f>
        <v>0.23800667741485027</v>
      </c>
      <c r="O30" s="226"/>
      <c r="P30" s="226"/>
      <c r="Q30" s="226"/>
      <c r="R30" s="226"/>
      <c r="S30" s="170"/>
      <c r="T30" s="173"/>
      <c r="U30" s="173"/>
      <c r="V30" s="173"/>
      <c r="W30" s="173"/>
      <c r="X30" s="160"/>
      <c r="Y30" s="160"/>
      <c r="Z30" s="11"/>
      <c r="AA30" s="11"/>
      <c r="AB30" s="11"/>
      <c r="AC30" s="11"/>
      <c r="AD30" s="66"/>
    </row>
    <row r="31" spans="6:30" x14ac:dyDescent="0.25">
      <c r="F31" s="333" t="s">
        <v>43</v>
      </c>
      <c r="G31" s="333"/>
      <c r="H31" s="333"/>
      <c r="I31" s="333"/>
      <c r="J31" s="333"/>
      <c r="K31" s="333"/>
      <c r="L31" s="333"/>
      <c r="M31" s="333"/>
      <c r="N31" s="346"/>
      <c r="O31" s="176"/>
      <c r="P31" s="176"/>
      <c r="Q31" s="176"/>
      <c r="R31" s="176"/>
      <c r="S31" s="170"/>
      <c r="T31" s="173"/>
      <c r="U31" s="173"/>
      <c r="V31" s="173"/>
      <c r="W31" s="173"/>
      <c r="X31" s="160"/>
      <c r="Y31" s="160"/>
      <c r="Z31" s="11"/>
      <c r="AA31" s="11"/>
      <c r="AB31" s="11"/>
      <c r="AC31" s="11"/>
      <c r="AD31" s="34"/>
    </row>
    <row r="32" spans="6:30" x14ac:dyDescent="0.25">
      <c r="F32" s="17"/>
      <c r="G32" s="374" t="s">
        <v>44</v>
      </c>
      <c r="H32" s="374"/>
      <c r="I32" s="337">
        <v>280</v>
      </c>
      <c r="J32" s="337"/>
      <c r="K32" s="3">
        <v>2.0499999999999998</v>
      </c>
      <c r="L32" s="3">
        <v>0.62</v>
      </c>
      <c r="M32" s="3">
        <v>33.78</v>
      </c>
      <c r="N32" s="43">
        <v>151.5</v>
      </c>
      <c r="O32" s="211"/>
      <c r="P32" s="211"/>
      <c r="Q32" s="211"/>
      <c r="R32" s="211"/>
      <c r="S32" s="170"/>
      <c r="T32" s="173"/>
      <c r="U32" s="173"/>
      <c r="V32" s="173"/>
      <c r="W32" s="173"/>
      <c r="X32" s="160"/>
      <c r="Y32" s="160"/>
      <c r="Z32" s="11"/>
      <c r="AA32" s="11"/>
      <c r="AB32" s="11"/>
      <c r="AC32" s="11"/>
      <c r="AD32" s="66"/>
    </row>
    <row r="33" spans="6:30" hidden="1" x14ac:dyDescent="0.25">
      <c r="F33" s="17"/>
      <c r="G33" s="382" t="s">
        <v>50</v>
      </c>
      <c r="H33" s="382"/>
      <c r="I33" s="400">
        <v>100</v>
      </c>
      <c r="J33" s="400"/>
      <c r="K33" s="8">
        <v>0.4</v>
      </c>
      <c r="L33" s="8">
        <v>0.4</v>
      </c>
      <c r="M33" s="142">
        <v>9.8000000000000007</v>
      </c>
      <c r="N33" s="133">
        <v>47</v>
      </c>
      <c r="O33" s="171"/>
      <c r="P33" s="171"/>
      <c r="Q33" s="171"/>
      <c r="R33" s="171"/>
      <c r="S33" s="170"/>
      <c r="T33" s="173"/>
      <c r="U33" s="173"/>
      <c r="V33" s="173"/>
      <c r="W33" s="160"/>
      <c r="X33" s="160"/>
      <c r="Y33" s="160"/>
      <c r="Z33" s="11"/>
      <c r="AA33" s="11"/>
      <c r="AB33" s="11"/>
      <c r="AC33" s="11"/>
      <c r="AD33" s="66"/>
    </row>
    <row r="34" spans="6:30" hidden="1" x14ac:dyDescent="0.25">
      <c r="F34" s="17"/>
      <c r="G34" s="382" t="s">
        <v>126</v>
      </c>
      <c r="H34" s="382"/>
      <c r="I34" s="400">
        <v>180</v>
      </c>
      <c r="J34" s="400"/>
      <c r="K34" s="8">
        <v>1.65</v>
      </c>
      <c r="L34" s="8">
        <v>0.22</v>
      </c>
      <c r="M34" s="143">
        <v>23.98</v>
      </c>
      <c r="N34" s="98">
        <v>104.5</v>
      </c>
      <c r="O34" s="173"/>
      <c r="P34" s="173"/>
      <c r="Q34" s="173"/>
      <c r="R34" s="173"/>
      <c r="S34" s="170"/>
      <c r="T34" s="173"/>
      <c r="U34" s="173"/>
      <c r="V34" s="173"/>
      <c r="W34" s="160"/>
      <c r="X34" s="231"/>
      <c r="Y34" s="160"/>
      <c r="Z34" s="11"/>
      <c r="AA34" s="11"/>
      <c r="AB34" s="11"/>
      <c r="AC34" s="11"/>
      <c r="AD34" s="34"/>
    </row>
    <row r="35" spans="6:30" x14ac:dyDescent="0.25">
      <c r="F35" s="17"/>
      <c r="G35" s="340" t="s">
        <v>42</v>
      </c>
      <c r="H35" s="340"/>
      <c r="I35" s="337">
        <v>280</v>
      </c>
      <c r="J35" s="337"/>
      <c r="K35" s="3">
        <f>K32</f>
        <v>2.0499999999999998</v>
      </c>
      <c r="L35" s="3">
        <f>L32</f>
        <v>0.62</v>
      </c>
      <c r="M35" s="3">
        <f>M32</f>
        <v>33.78</v>
      </c>
      <c r="N35" s="43">
        <f>N32</f>
        <v>151.5</v>
      </c>
      <c r="O35" s="176">
        <v>140</v>
      </c>
      <c r="P35" s="176">
        <v>8</v>
      </c>
      <c r="Q35" s="176">
        <v>12</v>
      </c>
      <c r="R35" s="176">
        <v>11</v>
      </c>
      <c r="S35" s="180" t="s">
        <v>349</v>
      </c>
      <c r="T35" s="180"/>
      <c r="U35" s="180" t="s">
        <v>350</v>
      </c>
      <c r="V35" s="180" t="s">
        <v>345</v>
      </c>
      <c r="W35" s="176">
        <v>28</v>
      </c>
      <c r="X35" s="232"/>
      <c r="Y35" s="160"/>
      <c r="Z35" s="11"/>
      <c r="AA35" s="11"/>
      <c r="AB35" s="11"/>
      <c r="AC35" s="11"/>
      <c r="AD35" s="34"/>
    </row>
    <row r="36" spans="6:30" ht="12.75" customHeight="1" x14ac:dyDescent="0.25">
      <c r="F36" s="89"/>
      <c r="G36" s="26"/>
      <c r="H36" s="26"/>
      <c r="I36" s="27"/>
      <c r="J36" s="27"/>
      <c r="K36" s="27"/>
      <c r="L36" s="27"/>
      <c r="M36" s="27"/>
      <c r="N36" s="168">
        <f>N35/N122</f>
        <v>4.8081195333426432E-2</v>
      </c>
      <c r="O36" s="226"/>
      <c r="P36" s="226"/>
      <c r="Q36" s="226"/>
      <c r="R36" s="226"/>
      <c r="S36" s="170"/>
      <c r="T36" s="173"/>
      <c r="U36" s="242"/>
      <c r="V36" s="173"/>
      <c r="W36" s="173"/>
      <c r="X36" s="232"/>
      <c r="Y36" s="160"/>
      <c r="Z36" s="11"/>
      <c r="AA36" s="11"/>
      <c r="AB36" s="11"/>
      <c r="AC36" s="11"/>
      <c r="AD36" s="34"/>
    </row>
    <row r="37" spans="6:30" x14ac:dyDescent="0.25">
      <c r="F37" s="333" t="s">
        <v>45</v>
      </c>
      <c r="G37" s="333"/>
      <c r="H37" s="333"/>
      <c r="I37" s="333"/>
      <c r="J37" s="333"/>
      <c r="K37" s="333"/>
      <c r="L37" s="333"/>
      <c r="M37" s="333"/>
      <c r="N37" s="346"/>
      <c r="O37" s="176"/>
      <c r="P37" s="176"/>
      <c r="Q37" s="176"/>
      <c r="R37" s="176"/>
      <c r="S37" s="170"/>
      <c r="T37" s="173"/>
      <c r="U37" s="242"/>
      <c r="V37" s="173"/>
      <c r="W37" s="173"/>
      <c r="X37" s="233"/>
      <c r="Y37" s="160"/>
      <c r="Z37" s="11"/>
      <c r="AA37" s="11"/>
      <c r="AB37" s="11"/>
      <c r="AC37" s="11"/>
      <c r="AD37" s="34"/>
    </row>
    <row r="38" spans="6:30" x14ac:dyDescent="0.25">
      <c r="F38" s="29">
        <v>70</v>
      </c>
      <c r="G38" s="334" t="s">
        <v>233</v>
      </c>
      <c r="H38" s="334"/>
      <c r="I38" s="333">
        <v>100</v>
      </c>
      <c r="J38" s="333"/>
      <c r="K38" s="9">
        <v>1.1000000000000001</v>
      </c>
      <c r="L38" s="9">
        <v>0.01</v>
      </c>
      <c r="M38" s="9">
        <v>1.6</v>
      </c>
      <c r="N38" s="105">
        <v>13</v>
      </c>
      <c r="O38" s="173">
        <v>130</v>
      </c>
      <c r="P38" s="173">
        <v>5</v>
      </c>
      <c r="Q38" s="173">
        <v>7.5</v>
      </c>
      <c r="R38" s="173">
        <v>17.5</v>
      </c>
      <c r="S38" s="170">
        <v>0.4</v>
      </c>
      <c r="T38" s="173"/>
      <c r="U38" s="242">
        <v>0.02</v>
      </c>
      <c r="V38" s="173">
        <v>0.02</v>
      </c>
      <c r="W38" s="173">
        <v>10.5</v>
      </c>
      <c r="X38" s="233"/>
      <c r="Y38" s="160"/>
      <c r="Z38" s="11"/>
      <c r="AA38" s="11"/>
      <c r="AB38" s="11"/>
      <c r="AC38" s="11"/>
      <c r="AD38" s="34"/>
    </row>
    <row r="39" spans="6:30" ht="14.25" hidden="1" customHeight="1" x14ac:dyDescent="0.25">
      <c r="F39" s="2"/>
      <c r="G39" s="377" t="s">
        <v>233</v>
      </c>
      <c r="H39" s="378"/>
      <c r="I39" s="10">
        <v>107</v>
      </c>
      <c r="J39" s="10">
        <v>100</v>
      </c>
      <c r="K39" s="3"/>
      <c r="L39" s="3"/>
      <c r="M39" s="3"/>
      <c r="N39" s="43"/>
      <c r="O39" s="171"/>
      <c r="P39" s="171"/>
      <c r="Q39" s="171"/>
      <c r="R39" s="171"/>
      <c r="S39" s="170"/>
      <c r="T39" s="160"/>
      <c r="U39" s="160"/>
      <c r="V39" s="173"/>
      <c r="W39" s="173"/>
      <c r="X39" s="231"/>
      <c r="Y39" s="160"/>
      <c r="Z39" s="11"/>
      <c r="AA39" s="11"/>
      <c r="AB39" s="11"/>
      <c r="AC39" s="11"/>
      <c r="AD39" s="34"/>
    </row>
    <row r="40" spans="6:30" ht="19.5" customHeight="1" x14ac:dyDescent="0.25">
      <c r="F40" s="2">
        <v>39</v>
      </c>
      <c r="G40" s="375" t="s">
        <v>290</v>
      </c>
      <c r="H40" s="376"/>
      <c r="I40" s="333">
        <v>300</v>
      </c>
      <c r="J40" s="333"/>
      <c r="K40" s="9">
        <v>7.92</v>
      </c>
      <c r="L40" s="9">
        <v>7.22</v>
      </c>
      <c r="M40" s="9">
        <v>15.17</v>
      </c>
      <c r="N40" s="105">
        <v>158.18</v>
      </c>
      <c r="O40" s="173">
        <v>340</v>
      </c>
      <c r="P40" s="173">
        <v>30.2</v>
      </c>
      <c r="Q40" s="173">
        <v>31.2</v>
      </c>
      <c r="R40" s="173">
        <v>77.5</v>
      </c>
      <c r="S40" s="173">
        <v>1.2</v>
      </c>
      <c r="T40" s="173"/>
      <c r="U40" s="242">
        <v>0.15</v>
      </c>
      <c r="V40" s="173">
        <v>0.1</v>
      </c>
      <c r="W40" s="173">
        <v>14.4</v>
      </c>
      <c r="X40" s="243"/>
      <c r="Y40" s="173"/>
      <c r="Z40" s="15"/>
      <c r="AA40" s="15"/>
      <c r="AB40" s="15"/>
      <c r="AC40" s="15"/>
      <c r="AD40" s="34"/>
    </row>
    <row r="41" spans="6:30" ht="13.5" hidden="1" customHeight="1" x14ac:dyDescent="0.25">
      <c r="F41" s="2"/>
      <c r="G41" s="382" t="s">
        <v>225</v>
      </c>
      <c r="H41" s="382"/>
      <c r="I41" s="10">
        <v>51</v>
      </c>
      <c r="J41" s="10">
        <v>35</v>
      </c>
      <c r="K41" s="4"/>
      <c r="L41" s="4"/>
      <c r="M41" s="4"/>
      <c r="N41" s="48"/>
      <c r="O41" s="170"/>
      <c r="P41" s="170"/>
      <c r="Q41" s="170"/>
      <c r="R41" s="170"/>
      <c r="S41" s="170"/>
      <c r="T41" s="173"/>
      <c r="U41" s="242"/>
      <c r="V41" s="173"/>
      <c r="W41" s="173"/>
      <c r="X41" s="243"/>
      <c r="Y41" s="173"/>
      <c r="Z41" s="11"/>
      <c r="AA41" s="11"/>
      <c r="AB41" s="11"/>
      <c r="AC41" s="11"/>
      <c r="AD41" s="34"/>
    </row>
    <row r="42" spans="6:30" ht="13.5" hidden="1" customHeight="1" x14ac:dyDescent="0.25">
      <c r="F42" s="2"/>
      <c r="G42" s="382" t="s">
        <v>5</v>
      </c>
      <c r="H42" s="382"/>
      <c r="I42" s="10">
        <v>100</v>
      </c>
      <c r="J42" s="10">
        <v>75</v>
      </c>
      <c r="K42" s="4"/>
      <c r="L42" s="4"/>
      <c r="M42" s="4"/>
      <c r="N42" s="48"/>
      <c r="O42" s="170"/>
      <c r="P42" s="170"/>
      <c r="Q42" s="170"/>
      <c r="R42" s="170"/>
      <c r="S42" s="170"/>
      <c r="T42" s="173"/>
      <c r="U42" s="242"/>
      <c r="V42" s="173"/>
      <c r="W42" s="173"/>
      <c r="X42" s="243"/>
      <c r="Y42" s="173"/>
      <c r="Z42" s="11"/>
      <c r="AA42" s="11"/>
      <c r="AB42" s="11"/>
      <c r="AC42" s="11"/>
      <c r="AD42" s="34"/>
    </row>
    <row r="43" spans="6:30" ht="13.5" hidden="1" customHeight="1" x14ac:dyDescent="0.25">
      <c r="F43" s="2"/>
      <c r="G43" s="477" t="s">
        <v>291</v>
      </c>
      <c r="H43" s="478"/>
      <c r="I43" s="10">
        <v>7</v>
      </c>
      <c r="J43" s="10">
        <v>7</v>
      </c>
      <c r="K43" s="4"/>
      <c r="L43" s="4"/>
      <c r="M43" s="4"/>
      <c r="N43" s="48"/>
      <c r="O43" s="170"/>
      <c r="P43" s="170"/>
      <c r="Q43" s="170"/>
      <c r="R43" s="170"/>
      <c r="S43" s="170"/>
      <c r="T43" s="173"/>
      <c r="U43" s="242"/>
      <c r="V43" s="173"/>
      <c r="W43" s="173"/>
      <c r="X43" s="243"/>
      <c r="Y43" s="173"/>
      <c r="Z43" s="11"/>
      <c r="AA43" s="11"/>
      <c r="AB43" s="11"/>
      <c r="AC43" s="11"/>
      <c r="AD43" s="34"/>
    </row>
    <row r="44" spans="6:30" hidden="1" x14ac:dyDescent="0.25">
      <c r="F44" s="2"/>
      <c r="G44" s="382" t="s">
        <v>98</v>
      </c>
      <c r="H44" s="382"/>
      <c r="I44" s="10">
        <v>15</v>
      </c>
      <c r="J44" s="10">
        <v>12</v>
      </c>
      <c r="K44" s="4"/>
      <c r="L44" s="4"/>
      <c r="M44" s="4"/>
      <c r="N44" s="48"/>
      <c r="O44" s="170"/>
      <c r="P44" s="170"/>
      <c r="Q44" s="170"/>
      <c r="R44" s="170"/>
      <c r="S44" s="170"/>
      <c r="T44" s="173"/>
      <c r="U44" s="242"/>
      <c r="V44" s="173"/>
      <c r="W44" s="173"/>
      <c r="X44" s="244"/>
      <c r="Y44" s="173"/>
      <c r="Z44" s="11"/>
      <c r="AA44" s="11"/>
      <c r="AB44" s="11"/>
      <c r="AC44" s="11"/>
      <c r="AD44" s="66"/>
    </row>
    <row r="45" spans="6:30" hidden="1" x14ac:dyDescent="0.25">
      <c r="F45" s="2"/>
      <c r="G45" s="382" t="s">
        <v>53</v>
      </c>
      <c r="H45" s="382"/>
      <c r="I45" s="10">
        <v>15</v>
      </c>
      <c r="J45" s="10">
        <v>12</v>
      </c>
      <c r="K45" s="4"/>
      <c r="L45" s="4"/>
      <c r="M45" s="4"/>
      <c r="N45" s="48"/>
      <c r="O45" s="170"/>
      <c r="P45" s="170"/>
      <c r="Q45" s="170"/>
      <c r="R45" s="170"/>
      <c r="S45" s="170"/>
      <c r="T45" s="173"/>
      <c r="U45" s="242"/>
      <c r="V45" s="173"/>
      <c r="W45" s="173"/>
      <c r="X45" s="243"/>
      <c r="Y45" s="173"/>
      <c r="Z45" s="11"/>
      <c r="AA45" s="11"/>
      <c r="AB45" s="11"/>
      <c r="AC45" s="11"/>
      <c r="AD45" s="34"/>
    </row>
    <row r="46" spans="6:30" hidden="1" x14ac:dyDescent="0.25">
      <c r="F46" s="2"/>
      <c r="G46" s="382" t="s">
        <v>10</v>
      </c>
      <c r="H46" s="382"/>
      <c r="I46" s="10">
        <v>5</v>
      </c>
      <c r="J46" s="10">
        <v>5</v>
      </c>
      <c r="K46" s="4"/>
      <c r="L46" s="4"/>
      <c r="M46" s="4"/>
      <c r="N46" s="48"/>
      <c r="O46" s="170"/>
      <c r="P46" s="170"/>
      <c r="Q46" s="170"/>
      <c r="R46" s="170"/>
      <c r="S46" s="170"/>
      <c r="T46" s="173"/>
      <c r="U46" s="242"/>
      <c r="V46" s="173"/>
      <c r="W46" s="173"/>
      <c r="X46" s="244"/>
      <c r="Y46" s="173"/>
      <c r="Z46" s="11"/>
      <c r="AA46" s="11"/>
      <c r="AB46" s="11"/>
      <c r="AC46" s="11"/>
      <c r="AD46" s="34"/>
    </row>
    <row r="47" spans="6:30" hidden="1" x14ac:dyDescent="0.25">
      <c r="F47" s="2"/>
      <c r="G47" s="381" t="s">
        <v>41</v>
      </c>
      <c r="H47" s="382"/>
      <c r="I47" s="10">
        <v>225</v>
      </c>
      <c r="J47" s="10">
        <v>225</v>
      </c>
      <c r="K47" s="4"/>
      <c r="L47" s="4"/>
      <c r="M47" s="4"/>
      <c r="N47" s="48"/>
      <c r="O47" s="170"/>
      <c r="P47" s="170"/>
      <c r="Q47" s="170"/>
      <c r="R47" s="170"/>
      <c r="S47" s="170"/>
      <c r="T47" s="173"/>
      <c r="U47" s="242"/>
      <c r="V47" s="173"/>
      <c r="W47" s="173"/>
      <c r="X47" s="243"/>
      <c r="Y47" s="173"/>
      <c r="Z47" s="11"/>
      <c r="AA47" s="11"/>
      <c r="AB47" s="11"/>
      <c r="AC47" s="11"/>
      <c r="AD47" s="34"/>
    </row>
    <row r="48" spans="6:30" ht="14.25" customHeight="1" x14ac:dyDescent="0.25">
      <c r="F48" s="2">
        <v>171</v>
      </c>
      <c r="G48" s="395" t="s">
        <v>157</v>
      </c>
      <c r="H48" s="395"/>
      <c r="I48" s="337">
        <v>100</v>
      </c>
      <c r="J48" s="337"/>
      <c r="K48" s="71">
        <v>11.36</v>
      </c>
      <c r="L48" s="3">
        <v>9.64</v>
      </c>
      <c r="M48" s="3">
        <v>11.74</v>
      </c>
      <c r="N48" s="43">
        <v>241.01</v>
      </c>
      <c r="O48" s="171">
        <v>122</v>
      </c>
      <c r="P48" s="171">
        <v>26</v>
      </c>
      <c r="Q48" s="171">
        <v>15.2</v>
      </c>
      <c r="R48" s="171">
        <v>81</v>
      </c>
      <c r="S48" s="173">
        <v>0.64</v>
      </c>
      <c r="T48" s="195">
        <v>16.100000000000001</v>
      </c>
      <c r="U48" s="247">
        <v>0.04</v>
      </c>
      <c r="V48" s="173">
        <v>0.08</v>
      </c>
      <c r="W48" s="173">
        <v>0.1</v>
      </c>
      <c r="X48" s="245"/>
      <c r="Y48" s="176"/>
      <c r="Z48" s="15"/>
      <c r="AA48" s="15"/>
      <c r="AB48" s="1"/>
      <c r="AC48" s="1"/>
      <c r="AD48" s="34"/>
    </row>
    <row r="49" spans="1:256" s="5" customFormat="1" hidden="1" x14ac:dyDescent="0.25">
      <c r="A49"/>
      <c r="B49"/>
      <c r="C49"/>
      <c r="D49"/>
      <c r="E49"/>
      <c r="F49" s="2"/>
      <c r="G49" s="382" t="s">
        <v>52</v>
      </c>
      <c r="H49" s="382"/>
      <c r="I49" s="8">
        <v>90</v>
      </c>
      <c r="J49" s="10">
        <v>80</v>
      </c>
      <c r="K49" s="4"/>
      <c r="L49" s="4"/>
      <c r="M49" s="4"/>
      <c r="N49" s="48"/>
      <c r="O49" s="170"/>
      <c r="P49" s="170"/>
      <c r="Q49" s="170"/>
      <c r="R49" s="170"/>
      <c r="S49" s="170"/>
      <c r="T49" s="354"/>
      <c r="U49" s="354"/>
      <c r="V49" s="173"/>
      <c r="W49" s="173"/>
      <c r="X49" s="173"/>
      <c r="Y49" s="173"/>
      <c r="AB49" s="35"/>
      <c r="AC49" s="35"/>
      <c r="AD49" s="34"/>
    </row>
    <row r="50" spans="1:256" s="5" customFormat="1" hidden="1" x14ac:dyDescent="0.25">
      <c r="A50"/>
      <c r="B50"/>
      <c r="C50"/>
      <c r="D50"/>
      <c r="E50"/>
      <c r="F50" s="2"/>
      <c r="G50" s="381" t="s">
        <v>189</v>
      </c>
      <c r="H50" s="382"/>
      <c r="I50" s="8">
        <v>10</v>
      </c>
      <c r="J50" s="8">
        <v>10</v>
      </c>
      <c r="K50" s="4"/>
      <c r="L50" s="4"/>
      <c r="M50" s="4"/>
      <c r="N50" s="48"/>
      <c r="O50" s="170"/>
      <c r="P50" s="170"/>
      <c r="Q50" s="170"/>
      <c r="R50" s="170"/>
      <c r="S50" s="170"/>
      <c r="T50" s="354"/>
      <c r="U50" s="354"/>
      <c r="V50" s="173"/>
      <c r="W50" s="173"/>
      <c r="X50" s="173"/>
      <c r="Y50" s="173"/>
      <c r="AB50" s="11"/>
      <c r="AC50" s="11"/>
      <c r="AD50" s="66"/>
    </row>
    <row r="51" spans="1:256" s="5" customFormat="1" hidden="1" x14ac:dyDescent="0.25">
      <c r="A51"/>
      <c r="B51"/>
      <c r="C51"/>
      <c r="D51"/>
      <c r="E51"/>
      <c r="F51" s="2"/>
      <c r="G51" s="382" t="s">
        <v>10</v>
      </c>
      <c r="H51" s="382"/>
      <c r="I51" s="10">
        <v>3</v>
      </c>
      <c r="J51" s="10">
        <v>3</v>
      </c>
      <c r="K51" s="4"/>
      <c r="L51" s="4"/>
      <c r="M51" s="4"/>
      <c r="N51" s="48"/>
      <c r="O51" s="170"/>
      <c r="P51" s="170"/>
      <c r="Q51" s="170"/>
      <c r="R51" s="170"/>
      <c r="S51" s="170"/>
      <c r="T51" s="354"/>
      <c r="U51" s="354"/>
      <c r="V51" s="173"/>
      <c r="W51" s="173"/>
      <c r="X51" s="173"/>
      <c r="Y51" s="173"/>
      <c r="AB51" s="1"/>
      <c r="AC51" s="1"/>
      <c r="AD51" s="34"/>
    </row>
    <row r="52" spans="1:256" s="5" customFormat="1" hidden="1" x14ac:dyDescent="0.25">
      <c r="A52"/>
      <c r="B52"/>
      <c r="C52"/>
      <c r="D52"/>
      <c r="E52"/>
      <c r="F52" s="2"/>
      <c r="G52" s="382" t="s">
        <v>8</v>
      </c>
      <c r="H52" s="382"/>
      <c r="I52" s="10">
        <v>10</v>
      </c>
      <c r="J52" s="59">
        <v>10</v>
      </c>
      <c r="K52" s="4"/>
      <c r="L52" s="4"/>
      <c r="M52" s="4"/>
      <c r="N52" s="48"/>
      <c r="O52" s="170"/>
      <c r="P52" s="170"/>
      <c r="Q52" s="170"/>
      <c r="R52" s="170"/>
      <c r="S52" s="170"/>
      <c r="T52" s="354"/>
      <c r="U52" s="354"/>
      <c r="V52" s="173"/>
      <c r="W52" s="173"/>
      <c r="X52" s="173"/>
      <c r="Y52" s="173"/>
      <c r="AB52" s="1"/>
      <c r="AC52" s="1"/>
      <c r="AD52" s="34"/>
    </row>
    <row r="53" spans="1:256" s="5" customFormat="1" hidden="1" x14ac:dyDescent="0.25">
      <c r="A53"/>
      <c r="B53"/>
      <c r="C53"/>
      <c r="D53"/>
      <c r="E53"/>
      <c r="F53" s="2"/>
      <c r="G53" s="382" t="s">
        <v>98</v>
      </c>
      <c r="H53" s="382"/>
      <c r="I53" s="8">
        <v>18</v>
      </c>
      <c r="J53" s="8">
        <v>15</v>
      </c>
      <c r="K53" s="4"/>
      <c r="L53" s="4"/>
      <c r="M53" s="4"/>
      <c r="N53" s="48"/>
      <c r="O53" s="170"/>
      <c r="P53" s="170"/>
      <c r="Q53" s="170"/>
      <c r="R53" s="170"/>
      <c r="S53" s="170"/>
      <c r="T53" s="354"/>
      <c r="U53" s="354"/>
      <c r="V53" s="173"/>
      <c r="W53" s="173"/>
      <c r="X53" s="173"/>
      <c r="Y53" s="173"/>
      <c r="AB53" s="1"/>
      <c r="AC53" s="1"/>
      <c r="AD53" s="66"/>
    </row>
    <row r="54" spans="1:256" s="5" customFormat="1" hidden="1" x14ac:dyDescent="0.25">
      <c r="A54"/>
      <c r="B54"/>
      <c r="C54"/>
      <c r="D54"/>
      <c r="E54"/>
      <c r="F54" s="2"/>
      <c r="G54" s="382" t="s">
        <v>33</v>
      </c>
      <c r="H54" s="382"/>
      <c r="I54" s="8">
        <v>10</v>
      </c>
      <c r="J54" s="8">
        <v>10</v>
      </c>
      <c r="K54" s="4"/>
      <c r="L54" s="4"/>
      <c r="M54" s="4"/>
      <c r="N54" s="48"/>
      <c r="O54" s="170"/>
      <c r="P54" s="170"/>
      <c r="Q54" s="170"/>
      <c r="R54" s="170"/>
      <c r="S54" s="170"/>
      <c r="T54" s="354"/>
      <c r="U54" s="354"/>
      <c r="V54" s="173"/>
      <c r="W54" s="173"/>
      <c r="X54" s="173"/>
      <c r="Y54" s="173"/>
      <c r="AB54" s="15"/>
      <c r="AC54" s="15"/>
      <c r="AD54" s="66"/>
    </row>
    <row r="55" spans="1:256" s="5" customFormat="1" ht="15.75" hidden="1" x14ac:dyDescent="0.25">
      <c r="A55"/>
      <c r="B55"/>
      <c r="C55"/>
      <c r="D55"/>
      <c r="E55"/>
      <c r="F55" s="2"/>
      <c r="G55" s="382" t="s">
        <v>106</v>
      </c>
      <c r="H55" s="382"/>
      <c r="I55" s="8">
        <v>8</v>
      </c>
      <c r="J55" s="8">
        <v>8</v>
      </c>
      <c r="K55" s="4"/>
      <c r="L55" s="4"/>
      <c r="M55" s="4"/>
      <c r="N55" s="48"/>
      <c r="O55" s="170"/>
      <c r="P55" s="170"/>
      <c r="Q55" s="170"/>
      <c r="R55" s="170"/>
      <c r="S55" s="170"/>
      <c r="T55" s="354"/>
      <c r="U55" s="354"/>
      <c r="V55" s="173"/>
      <c r="W55" s="173"/>
      <c r="X55" s="173"/>
      <c r="Y55" s="173"/>
      <c r="AB55" s="50"/>
      <c r="AC55" s="50"/>
      <c r="AD55" s="66"/>
    </row>
    <row r="56" spans="1:256" s="5" customFormat="1" ht="15.75" hidden="1" x14ac:dyDescent="0.25">
      <c r="A56"/>
      <c r="B56"/>
      <c r="C56"/>
      <c r="D56"/>
      <c r="E56"/>
      <c r="F56" s="2"/>
      <c r="G56" s="382" t="s">
        <v>107</v>
      </c>
      <c r="H56" s="382"/>
      <c r="I56" s="8"/>
      <c r="J56" s="8">
        <v>125</v>
      </c>
      <c r="K56" s="4"/>
      <c r="L56" s="4"/>
      <c r="M56" s="4"/>
      <c r="N56" s="48"/>
      <c r="O56" s="170"/>
      <c r="P56" s="170"/>
      <c r="Q56" s="170"/>
      <c r="R56" s="170"/>
      <c r="S56" s="170"/>
      <c r="T56" s="354"/>
      <c r="U56" s="354"/>
      <c r="V56" s="173"/>
      <c r="W56" s="173"/>
      <c r="X56" s="173"/>
      <c r="Y56" s="173"/>
      <c r="AB56" s="50"/>
      <c r="AC56" s="50"/>
      <c r="AD56" s="66"/>
    </row>
    <row r="57" spans="1:256" s="5" customFormat="1" hidden="1" x14ac:dyDescent="0.25">
      <c r="A57"/>
      <c r="B57"/>
      <c r="C57"/>
      <c r="D57"/>
      <c r="E57"/>
      <c r="F57" s="2"/>
      <c r="G57" s="476" t="s">
        <v>158</v>
      </c>
      <c r="H57" s="476"/>
      <c r="I57" s="90"/>
      <c r="J57" s="90">
        <v>100</v>
      </c>
      <c r="K57" s="91"/>
      <c r="L57" s="91"/>
      <c r="M57" s="91"/>
      <c r="N57" s="199"/>
      <c r="O57" s="170"/>
      <c r="P57" s="170"/>
      <c r="Q57" s="170"/>
      <c r="R57" s="170"/>
      <c r="S57" s="170"/>
      <c r="T57" s="354"/>
      <c r="U57" s="354"/>
      <c r="V57" s="173"/>
      <c r="W57" s="173"/>
      <c r="X57" s="173"/>
      <c r="Y57" s="173"/>
      <c r="AB57" s="11"/>
      <c r="AC57" s="11"/>
      <c r="AD57" s="34"/>
    </row>
    <row r="58" spans="1:256" s="15" customFormat="1" ht="17.25" customHeight="1" x14ac:dyDescent="0.25">
      <c r="A58" s="455"/>
      <c r="B58" s="455"/>
      <c r="C58" s="322"/>
      <c r="D58" s="322"/>
      <c r="F58" s="18">
        <v>511</v>
      </c>
      <c r="G58" s="375" t="s">
        <v>326</v>
      </c>
      <c r="H58" s="376"/>
      <c r="I58" s="333">
        <v>200</v>
      </c>
      <c r="J58" s="333"/>
      <c r="K58" s="9">
        <v>5.18</v>
      </c>
      <c r="L58" s="9">
        <v>6.78</v>
      </c>
      <c r="M58" s="9">
        <v>53.7</v>
      </c>
      <c r="N58" s="105">
        <v>300.2</v>
      </c>
      <c r="O58" s="173">
        <v>56</v>
      </c>
      <c r="P58" s="173">
        <v>17</v>
      </c>
      <c r="Q58" s="173">
        <v>27</v>
      </c>
      <c r="R58" s="173">
        <v>82</v>
      </c>
      <c r="S58" s="171">
        <v>0.59</v>
      </c>
      <c r="T58" s="173">
        <v>40</v>
      </c>
      <c r="U58" s="195">
        <v>0.03</v>
      </c>
      <c r="V58" s="195">
        <v>0.03</v>
      </c>
      <c r="W58" s="351"/>
      <c r="X58" s="351"/>
      <c r="Y58" s="173"/>
      <c r="Z58" s="455"/>
      <c r="AA58" s="455"/>
      <c r="AB58" s="322"/>
      <c r="AC58" s="322"/>
      <c r="AK58" s="455"/>
      <c r="AL58" s="455"/>
      <c r="AM58" s="322"/>
      <c r="AN58" s="322"/>
      <c r="AS58" s="455"/>
      <c r="AT58" s="455"/>
      <c r="AU58" s="322"/>
      <c r="AV58" s="322"/>
      <c r="BA58" s="455"/>
      <c r="BB58" s="455"/>
      <c r="BC58" s="322"/>
      <c r="BD58" s="322"/>
      <c r="BI58" s="455"/>
      <c r="BJ58" s="455"/>
      <c r="BK58" s="322"/>
      <c r="BL58" s="322"/>
      <c r="BQ58" s="455"/>
      <c r="BR58" s="455"/>
      <c r="BS58" s="322"/>
      <c r="BT58" s="322"/>
      <c r="BY58" s="455"/>
      <c r="BZ58" s="455"/>
      <c r="CA58" s="322"/>
      <c r="CB58" s="322"/>
      <c r="CG58" s="455"/>
      <c r="CH58" s="455"/>
      <c r="CI58" s="322"/>
      <c r="CJ58" s="322"/>
      <c r="CO58" s="455"/>
      <c r="CP58" s="455"/>
      <c r="CQ58" s="322"/>
      <c r="CR58" s="322"/>
      <c r="CW58" s="455"/>
      <c r="CX58" s="455"/>
      <c r="CY58" s="322"/>
      <c r="CZ58" s="322"/>
      <c r="DE58" s="455"/>
      <c r="DF58" s="455"/>
      <c r="DG58" s="322"/>
      <c r="DH58" s="322"/>
      <c r="DM58" s="455"/>
      <c r="DN58" s="455"/>
      <c r="DO58" s="322"/>
      <c r="DP58" s="322"/>
      <c r="DU58" s="455"/>
      <c r="DV58" s="455"/>
      <c r="DW58" s="322"/>
      <c r="DX58" s="322"/>
      <c r="EC58" s="455"/>
      <c r="ED58" s="455"/>
      <c r="EE58" s="322"/>
      <c r="EF58" s="322"/>
      <c r="EK58" s="455"/>
      <c r="EL58" s="455"/>
      <c r="EM58" s="322"/>
      <c r="EN58" s="322"/>
      <c r="ES58" s="455"/>
      <c r="ET58" s="455"/>
      <c r="EU58" s="322"/>
      <c r="EV58" s="322"/>
      <c r="FA58" s="455"/>
      <c r="FB58" s="455"/>
      <c r="FC58" s="322"/>
      <c r="FD58" s="322"/>
      <c r="FI58" s="455"/>
      <c r="FJ58" s="455"/>
      <c r="FK58" s="322"/>
      <c r="FL58" s="322"/>
      <c r="FQ58" s="455"/>
      <c r="FR58" s="455"/>
      <c r="FS58" s="322"/>
      <c r="FT58" s="322"/>
      <c r="FY58" s="455"/>
      <c r="FZ58" s="455"/>
      <c r="GA58" s="322"/>
      <c r="GB58" s="322"/>
      <c r="GG58" s="455"/>
      <c r="GH58" s="455"/>
      <c r="GI58" s="322"/>
      <c r="GJ58" s="322"/>
      <c r="GO58" s="455"/>
      <c r="GP58" s="455"/>
      <c r="GQ58" s="322"/>
      <c r="GR58" s="322"/>
      <c r="GW58" s="455"/>
      <c r="GX58" s="455"/>
      <c r="GY58" s="322"/>
      <c r="GZ58" s="322"/>
      <c r="HE58" s="455"/>
      <c r="HF58" s="455"/>
      <c r="HG58" s="322"/>
      <c r="HH58" s="322"/>
      <c r="HM58" s="455"/>
      <c r="HN58" s="455"/>
      <c r="HO58" s="322"/>
      <c r="HP58" s="322"/>
      <c r="HU58" s="455"/>
      <c r="HV58" s="455"/>
      <c r="HW58" s="322"/>
      <c r="HX58" s="322"/>
      <c r="IC58" s="455"/>
      <c r="ID58" s="455"/>
      <c r="IE58" s="322"/>
      <c r="IF58" s="322"/>
      <c r="IK58" s="455"/>
      <c r="IL58" s="455"/>
      <c r="IM58" s="322"/>
      <c r="IN58" s="322"/>
      <c r="IS58" s="455"/>
      <c r="IT58" s="455"/>
      <c r="IU58" s="322"/>
      <c r="IV58" s="322"/>
    </row>
    <row r="59" spans="1:256" s="5" customFormat="1" ht="12" hidden="1" customHeight="1" x14ac:dyDescent="0.25">
      <c r="A59" s="474"/>
      <c r="B59" s="474"/>
      <c r="C59" s="11"/>
      <c r="D59" s="11"/>
      <c r="F59" s="2"/>
      <c r="G59" s="382" t="s">
        <v>159</v>
      </c>
      <c r="H59" s="382"/>
      <c r="I59" s="10">
        <v>72</v>
      </c>
      <c r="J59" s="10">
        <v>72</v>
      </c>
      <c r="K59" s="4"/>
      <c r="L59" s="4"/>
      <c r="M59" s="4"/>
      <c r="N59" s="48"/>
      <c r="O59" s="170"/>
      <c r="P59" s="170"/>
      <c r="Q59" s="170"/>
      <c r="R59" s="170"/>
      <c r="S59" s="170"/>
      <c r="T59" s="173"/>
      <c r="U59" s="354"/>
      <c r="V59" s="354"/>
      <c r="W59" s="173"/>
      <c r="X59" s="173"/>
      <c r="Y59" s="173"/>
      <c r="Z59" s="474"/>
      <c r="AA59" s="474"/>
      <c r="AB59" s="11"/>
      <c r="AC59" s="11"/>
      <c r="AK59" s="474"/>
      <c r="AL59" s="474"/>
      <c r="AM59" s="11"/>
      <c r="AN59" s="11"/>
      <c r="AS59" s="474"/>
      <c r="AT59" s="474"/>
      <c r="AU59" s="11"/>
      <c r="AV59" s="11"/>
      <c r="BA59" s="474"/>
      <c r="BB59" s="474"/>
      <c r="BC59" s="11"/>
      <c r="BD59" s="11"/>
      <c r="BI59" s="474"/>
      <c r="BJ59" s="474"/>
      <c r="BK59" s="11"/>
      <c r="BL59" s="11"/>
      <c r="BQ59" s="474"/>
      <c r="BR59" s="474"/>
      <c r="BS59" s="11"/>
      <c r="BT59" s="11"/>
      <c r="BY59" s="474"/>
      <c r="BZ59" s="474"/>
      <c r="CA59" s="11"/>
      <c r="CB59" s="11"/>
      <c r="CG59" s="474"/>
      <c r="CH59" s="474"/>
      <c r="CI59" s="11"/>
      <c r="CJ59" s="11"/>
      <c r="CO59" s="474"/>
      <c r="CP59" s="474"/>
      <c r="CQ59" s="11"/>
      <c r="CR59" s="11"/>
      <c r="CW59" s="474"/>
      <c r="CX59" s="474"/>
      <c r="CY59" s="11"/>
      <c r="CZ59" s="11"/>
      <c r="DE59" s="474"/>
      <c r="DF59" s="474"/>
      <c r="DG59" s="11"/>
      <c r="DH59" s="11"/>
      <c r="DM59" s="474"/>
      <c r="DN59" s="474"/>
      <c r="DO59" s="11"/>
      <c r="DP59" s="11"/>
      <c r="DU59" s="474"/>
      <c r="DV59" s="474"/>
      <c r="DW59" s="11"/>
      <c r="DX59" s="11"/>
      <c r="EC59" s="474"/>
      <c r="ED59" s="474"/>
      <c r="EE59" s="11"/>
      <c r="EF59" s="11"/>
      <c r="EK59" s="474"/>
      <c r="EL59" s="474"/>
      <c r="EM59" s="11"/>
      <c r="EN59" s="11"/>
      <c r="ES59" s="474"/>
      <c r="ET59" s="474"/>
      <c r="EU59" s="11"/>
      <c r="EV59" s="11"/>
      <c r="FA59" s="474"/>
      <c r="FB59" s="474"/>
      <c r="FC59" s="11"/>
      <c r="FD59" s="11"/>
      <c r="FI59" s="474"/>
      <c r="FJ59" s="474"/>
      <c r="FK59" s="11"/>
      <c r="FL59" s="11"/>
      <c r="FQ59" s="474"/>
      <c r="FR59" s="474"/>
      <c r="FS59" s="11"/>
      <c r="FT59" s="11"/>
      <c r="FY59" s="474"/>
      <c r="FZ59" s="474"/>
      <c r="GA59" s="11"/>
      <c r="GB59" s="11"/>
      <c r="GG59" s="474"/>
      <c r="GH59" s="474"/>
      <c r="GI59" s="11"/>
      <c r="GJ59" s="11"/>
      <c r="GO59" s="474"/>
      <c r="GP59" s="474"/>
      <c r="GQ59" s="11"/>
      <c r="GR59" s="11"/>
      <c r="GW59" s="474"/>
      <c r="GX59" s="474"/>
      <c r="GY59" s="11"/>
      <c r="GZ59" s="11"/>
      <c r="HE59" s="474"/>
      <c r="HF59" s="474"/>
      <c r="HG59" s="11"/>
      <c r="HH59" s="11"/>
      <c r="HM59" s="474"/>
      <c r="HN59" s="474"/>
      <c r="HO59" s="11"/>
      <c r="HP59" s="11"/>
      <c r="HU59" s="474"/>
      <c r="HV59" s="474"/>
      <c r="HW59" s="11"/>
      <c r="HX59" s="11"/>
      <c r="IC59" s="474"/>
      <c r="ID59" s="474"/>
      <c r="IE59" s="11"/>
      <c r="IF59" s="11"/>
      <c r="IK59" s="474"/>
      <c r="IL59" s="474"/>
      <c r="IM59" s="11"/>
      <c r="IN59" s="11"/>
      <c r="IS59" s="474"/>
      <c r="IT59" s="474"/>
      <c r="IU59" s="11"/>
      <c r="IV59" s="11"/>
    </row>
    <row r="60" spans="1:256" s="5" customFormat="1" hidden="1" x14ac:dyDescent="0.25">
      <c r="A60" s="474"/>
      <c r="B60" s="474"/>
      <c r="C60" s="11"/>
      <c r="D60" s="11"/>
      <c r="F60" s="2"/>
      <c r="G60" s="382" t="s">
        <v>9</v>
      </c>
      <c r="H60" s="382"/>
      <c r="I60" s="10">
        <v>10</v>
      </c>
      <c r="J60" s="10">
        <v>10</v>
      </c>
      <c r="K60" s="4"/>
      <c r="L60" s="4"/>
      <c r="M60" s="4"/>
      <c r="N60" s="48"/>
      <c r="O60" s="170"/>
      <c r="P60" s="170"/>
      <c r="Q60" s="170"/>
      <c r="R60" s="170"/>
      <c r="S60" s="170"/>
      <c r="T60" s="173"/>
      <c r="U60" s="354"/>
      <c r="V60" s="354"/>
      <c r="W60" s="173"/>
      <c r="X60" s="173"/>
      <c r="Y60" s="173"/>
      <c r="Z60" s="474"/>
      <c r="AA60" s="474"/>
      <c r="AB60" s="11"/>
      <c r="AC60" s="11"/>
      <c r="AK60" s="474"/>
      <c r="AL60" s="474"/>
      <c r="AM60" s="11"/>
      <c r="AN60" s="11"/>
      <c r="AS60" s="474"/>
      <c r="AT60" s="474"/>
      <c r="AU60" s="11"/>
      <c r="AV60" s="11"/>
      <c r="BA60" s="474"/>
      <c r="BB60" s="474"/>
      <c r="BC60" s="11"/>
      <c r="BD60" s="11"/>
      <c r="BI60" s="474"/>
      <c r="BJ60" s="474"/>
      <c r="BK60" s="11"/>
      <c r="BL60" s="11"/>
      <c r="BQ60" s="474"/>
      <c r="BR60" s="474"/>
      <c r="BS60" s="11"/>
      <c r="BT60" s="11"/>
      <c r="BY60" s="474"/>
      <c r="BZ60" s="474"/>
      <c r="CA60" s="11"/>
      <c r="CB60" s="11"/>
      <c r="CG60" s="474"/>
      <c r="CH60" s="474"/>
      <c r="CI60" s="11"/>
      <c r="CJ60" s="11"/>
      <c r="CO60" s="474"/>
      <c r="CP60" s="474"/>
      <c r="CQ60" s="11"/>
      <c r="CR60" s="11"/>
      <c r="CW60" s="474"/>
      <c r="CX60" s="474"/>
      <c r="CY60" s="11"/>
      <c r="CZ60" s="11"/>
      <c r="DE60" s="474"/>
      <c r="DF60" s="474"/>
      <c r="DG60" s="11"/>
      <c r="DH60" s="11"/>
      <c r="DM60" s="474"/>
      <c r="DN60" s="474"/>
      <c r="DO60" s="11"/>
      <c r="DP60" s="11"/>
      <c r="DU60" s="474"/>
      <c r="DV60" s="474"/>
      <c r="DW60" s="11"/>
      <c r="DX60" s="11"/>
      <c r="EC60" s="474"/>
      <c r="ED60" s="474"/>
      <c r="EE60" s="11"/>
      <c r="EF60" s="11"/>
      <c r="EK60" s="474"/>
      <c r="EL60" s="474"/>
      <c r="EM60" s="11"/>
      <c r="EN60" s="11"/>
      <c r="ES60" s="474"/>
      <c r="ET60" s="474"/>
      <c r="EU60" s="11"/>
      <c r="EV60" s="11"/>
      <c r="FA60" s="474"/>
      <c r="FB60" s="474"/>
      <c r="FC60" s="11"/>
      <c r="FD60" s="11"/>
      <c r="FI60" s="474"/>
      <c r="FJ60" s="474"/>
      <c r="FK60" s="11"/>
      <c r="FL60" s="11"/>
      <c r="FQ60" s="474"/>
      <c r="FR60" s="474"/>
      <c r="FS60" s="11"/>
      <c r="FT60" s="11"/>
      <c r="FY60" s="474"/>
      <c r="FZ60" s="474"/>
      <c r="GA60" s="11"/>
      <c r="GB60" s="11"/>
      <c r="GG60" s="474"/>
      <c r="GH60" s="474"/>
      <c r="GI60" s="11"/>
      <c r="GJ60" s="11"/>
      <c r="GO60" s="474"/>
      <c r="GP60" s="474"/>
      <c r="GQ60" s="11"/>
      <c r="GR60" s="11"/>
      <c r="GW60" s="474"/>
      <c r="GX60" s="474"/>
      <c r="GY60" s="11"/>
      <c r="GZ60" s="11"/>
      <c r="HE60" s="474"/>
      <c r="HF60" s="474"/>
      <c r="HG60" s="11"/>
      <c r="HH60" s="11"/>
      <c r="HM60" s="474"/>
      <c r="HN60" s="474"/>
      <c r="HO60" s="11"/>
      <c r="HP60" s="11"/>
      <c r="HU60" s="474"/>
      <c r="HV60" s="474"/>
      <c r="HW60" s="11"/>
      <c r="HX60" s="11"/>
      <c r="IC60" s="474"/>
      <c r="ID60" s="474"/>
      <c r="IE60" s="11"/>
      <c r="IF60" s="11"/>
      <c r="IK60" s="474"/>
      <c r="IL60" s="474"/>
      <c r="IM60" s="11"/>
      <c r="IN60" s="11"/>
      <c r="IS60" s="474"/>
      <c r="IT60" s="474"/>
      <c r="IU60" s="11"/>
      <c r="IV60" s="11"/>
    </row>
    <row r="61" spans="1:256" s="5" customFormat="1" ht="27" customHeight="1" x14ac:dyDescent="0.25">
      <c r="A61" s="78"/>
      <c r="B61" s="78"/>
      <c r="C61" s="11"/>
      <c r="D61" s="11"/>
      <c r="F61" s="2">
        <v>255</v>
      </c>
      <c r="G61" s="375" t="s">
        <v>101</v>
      </c>
      <c r="H61" s="376"/>
      <c r="I61" s="346">
        <v>200</v>
      </c>
      <c r="J61" s="348"/>
      <c r="K61" s="9">
        <v>0.44</v>
      </c>
      <c r="L61" s="9">
        <v>0.02</v>
      </c>
      <c r="M61" s="9">
        <v>31.74</v>
      </c>
      <c r="N61" s="105">
        <v>125.8</v>
      </c>
      <c r="O61" s="201">
        <v>29.3</v>
      </c>
      <c r="P61" s="201">
        <v>32.4</v>
      </c>
      <c r="Q61" s="201">
        <v>12.4</v>
      </c>
      <c r="R61" s="201">
        <v>23.44</v>
      </c>
      <c r="S61" s="201">
        <v>0.7</v>
      </c>
      <c r="T61" s="201"/>
      <c r="U61" s="201">
        <v>1.6E-2</v>
      </c>
      <c r="V61" s="201">
        <v>2.4E-2</v>
      </c>
      <c r="W61" s="201">
        <v>0.72</v>
      </c>
      <c r="X61" s="173"/>
      <c r="Y61" s="173"/>
      <c r="AC61" s="78"/>
      <c r="AD61" s="78"/>
      <c r="AE61" s="11"/>
      <c r="AF61" s="11"/>
      <c r="AK61" s="78"/>
      <c r="AL61" s="78"/>
      <c r="AM61" s="11"/>
      <c r="AN61" s="11"/>
      <c r="AS61" s="78"/>
      <c r="AT61" s="78"/>
      <c r="AU61" s="11"/>
      <c r="AV61" s="11"/>
      <c r="BA61" s="78"/>
      <c r="BB61" s="78"/>
      <c r="BC61" s="11"/>
      <c r="BD61" s="11"/>
      <c r="BI61" s="78"/>
      <c r="BJ61" s="78"/>
      <c r="BK61" s="11"/>
      <c r="BL61" s="11"/>
      <c r="BQ61" s="78"/>
      <c r="BR61" s="78"/>
      <c r="BS61" s="11"/>
      <c r="BT61" s="11"/>
      <c r="BY61" s="78"/>
      <c r="BZ61" s="78"/>
      <c r="CA61" s="11"/>
      <c r="CB61" s="11"/>
      <c r="CG61" s="78"/>
      <c r="CH61" s="78"/>
      <c r="CI61" s="11"/>
      <c r="CJ61" s="11"/>
      <c r="CO61" s="78"/>
      <c r="CP61" s="78"/>
      <c r="CQ61" s="11"/>
      <c r="CR61" s="11"/>
      <c r="CW61" s="78"/>
      <c r="CX61" s="78"/>
      <c r="CY61" s="11"/>
      <c r="CZ61" s="11"/>
      <c r="DE61" s="78"/>
      <c r="DF61" s="78"/>
      <c r="DG61" s="11"/>
      <c r="DH61" s="11"/>
      <c r="DM61" s="78"/>
      <c r="DN61" s="78"/>
      <c r="DO61" s="11"/>
      <c r="DP61" s="11"/>
      <c r="DU61" s="78"/>
      <c r="DV61" s="78"/>
      <c r="DW61" s="11"/>
      <c r="DX61" s="11"/>
      <c r="EC61" s="78"/>
      <c r="ED61" s="78"/>
      <c r="EE61" s="11"/>
      <c r="EF61" s="11"/>
      <c r="EK61" s="78"/>
      <c r="EL61" s="78"/>
      <c r="EM61" s="11"/>
      <c r="EN61" s="11"/>
      <c r="ES61" s="78"/>
      <c r="ET61" s="78"/>
      <c r="EU61" s="11"/>
      <c r="EV61" s="11"/>
      <c r="FA61" s="78"/>
      <c r="FB61" s="78"/>
      <c r="FC61" s="11"/>
      <c r="FD61" s="11"/>
      <c r="FI61" s="78"/>
      <c r="FJ61" s="78"/>
      <c r="FK61" s="11"/>
      <c r="FL61" s="11"/>
      <c r="FQ61" s="78"/>
      <c r="FR61" s="78"/>
      <c r="FS61" s="11"/>
      <c r="FT61" s="11"/>
      <c r="FY61" s="78"/>
      <c r="FZ61" s="78"/>
      <c r="GA61" s="11"/>
      <c r="GB61" s="11"/>
      <c r="GG61" s="78"/>
      <c r="GH61" s="78"/>
      <c r="GI61" s="11"/>
      <c r="GJ61" s="11"/>
      <c r="GO61" s="78"/>
      <c r="GP61" s="78"/>
      <c r="GQ61" s="11"/>
      <c r="GR61" s="11"/>
      <c r="GW61" s="78"/>
      <c r="GX61" s="78"/>
      <c r="GY61" s="11"/>
      <c r="GZ61" s="11"/>
      <c r="HE61" s="78"/>
      <c r="HF61" s="78"/>
      <c r="HG61" s="11"/>
      <c r="HH61" s="11"/>
      <c r="HM61" s="78"/>
      <c r="HN61" s="78"/>
      <c r="HO61" s="11"/>
      <c r="HP61" s="11"/>
      <c r="HU61" s="78"/>
      <c r="HV61" s="78"/>
      <c r="HW61" s="11"/>
      <c r="HX61" s="11"/>
      <c r="IC61" s="78"/>
      <c r="ID61" s="78"/>
      <c r="IE61" s="11"/>
      <c r="IF61" s="11"/>
      <c r="IK61" s="78"/>
      <c r="IL61" s="78"/>
      <c r="IM61" s="11"/>
      <c r="IN61" s="11"/>
      <c r="IS61" s="78"/>
      <c r="IT61" s="78"/>
      <c r="IU61" s="11"/>
      <c r="IV61" s="11"/>
    </row>
    <row r="62" spans="1:256" s="5" customFormat="1" ht="13.5" hidden="1" customHeight="1" x14ac:dyDescent="0.25">
      <c r="A62" s="78"/>
      <c r="B62" s="78"/>
      <c r="C62" s="11"/>
      <c r="D62" s="11"/>
      <c r="F62" s="2"/>
      <c r="G62" s="382" t="s">
        <v>57</v>
      </c>
      <c r="H62" s="382"/>
      <c r="I62" s="8">
        <v>20</v>
      </c>
      <c r="J62" s="8">
        <v>25</v>
      </c>
      <c r="K62" s="3"/>
      <c r="L62" s="3"/>
      <c r="M62" s="3"/>
      <c r="N62" s="43"/>
      <c r="O62" s="211"/>
      <c r="P62" s="211"/>
      <c r="Q62" s="211"/>
      <c r="R62" s="211"/>
      <c r="S62" s="170"/>
      <c r="T62" s="173"/>
      <c r="U62" s="173"/>
      <c r="V62" s="173"/>
      <c r="W62" s="173"/>
      <c r="X62" s="173"/>
      <c r="Y62" s="173"/>
      <c r="AC62" s="78"/>
      <c r="AD62" s="78"/>
      <c r="AE62" s="11"/>
      <c r="AF62" s="11"/>
      <c r="AK62" s="78"/>
      <c r="AL62" s="78"/>
      <c r="AM62" s="11"/>
      <c r="AN62" s="11"/>
      <c r="AS62" s="78"/>
      <c r="AT62" s="78"/>
      <c r="AU62" s="11"/>
      <c r="AV62" s="11"/>
      <c r="BA62" s="78"/>
      <c r="BB62" s="78"/>
      <c r="BC62" s="11"/>
      <c r="BD62" s="11"/>
      <c r="BI62" s="78"/>
      <c r="BJ62" s="78"/>
      <c r="BK62" s="11"/>
      <c r="BL62" s="11"/>
      <c r="BQ62" s="78"/>
      <c r="BR62" s="78"/>
      <c r="BS62" s="11"/>
      <c r="BT62" s="11"/>
      <c r="BY62" s="78"/>
      <c r="BZ62" s="78"/>
      <c r="CA62" s="11"/>
      <c r="CB62" s="11"/>
      <c r="CG62" s="78"/>
      <c r="CH62" s="78"/>
      <c r="CI62" s="11"/>
      <c r="CJ62" s="11"/>
      <c r="CO62" s="78"/>
      <c r="CP62" s="78"/>
      <c r="CQ62" s="11"/>
      <c r="CR62" s="11"/>
      <c r="CW62" s="78"/>
      <c r="CX62" s="78"/>
      <c r="CY62" s="11"/>
      <c r="CZ62" s="11"/>
      <c r="DE62" s="78"/>
      <c r="DF62" s="78"/>
      <c r="DG62" s="11"/>
      <c r="DH62" s="11"/>
      <c r="DM62" s="78"/>
      <c r="DN62" s="78"/>
      <c r="DO62" s="11"/>
      <c r="DP62" s="11"/>
      <c r="DU62" s="78"/>
      <c r="DV62" s="78"/>
      <c r="DW62" s="11"/>
      <c r="DX62" s="11"/>
      <c r="EC62" s="78"/>
      <c r="ED62" s="78"/>
      <c r="EE62" s="11"/>
      <c r="EF62" s="11"/>
      <c r="EK62" s="78"/>
      <c r="EL62" s="78"/>
      <c r="EM62" s="11"/>
      <c r="EN62" s="11"/>
      <c r="ES62" s="78"/>
      <c r="ET62" s="78"/>
      <c r="EU62" s="11"/>
      <c r="EV62" s="11"/>
      <c r="FA62" s="78"/>
      <c r="FB62" s="78"/>
      <c r="FC62" s="11"/>
      <c r="FD62" s="11"/>
      <c r="FI62" s="78"/>
      <c r="FJ62" s="78"/>
      <c r="FK62" s="11"/>
      <c r="FL62" s="11"/>
      <c r="FQ62" s="78"/>
      <c r="FR62" s="78"/>
      <c r="FS62" s="11"/>
      <c r="FT62" s="11"/>
      <c r="FY62" s="78"/>
      <c r="FZ62" s="78"/>
      <c r="GA62" s="11"/>
      <c r="GB62" s="11"/>
      <c r="GG62" s="78"/>
      <c r="GH62" s="78"/>
      <c r="GI62" s="11"/>
      <c r="GJ62" s="11"/>
      <c r="GO62" s="78"/>
      <c r="GP62" s="78"/>
      <c r="GQ62" s="11"/>
      <c r="GR62" s="11"/>
      <c r="GW62" s="78"/>
      <c r="GX62" s="78"/>
      <c r="GY62" s="11"/>
      <c r="GZ62" s="11"/>
      <c r="HE62" s="78"/>
      <c r="HF62" s="78"/>
      <c r="HG62" s="11"/>
      <c r="HH62" s="11"/>
      <c r="HM62" s="78"/>
      <c r="HN62" s="78"/>
      <c r="HO62" s="11"/>
      <c r="HP62" s="11"/>
      <c r="HU62" s="78"/>
      <c r="HV62" s="78"/>
      <c r="HW62" s="11"/>
      <c r="HX62" s="11"/>
      <c r="IC62" s="78"/>
      <c r="ID62" s="78"/>
      <c r="IE62" s="11"/>
      <c r="IF62" s="11"/>
      <c r="IK62" s="78"/>
      <c r="IL62" s="78"/>
      <c r="IM62" s="11"/>
      <c r="IN62" s="11"/>
      <c r="IS62" s="78"/>
      <c r="IT62" s="78"/>
      <c r="IU62" s="11"/>
      <c r="IV62" s="11"/>
    </row>
    <row r="63" spans="1:256" s="5" customFormat="1" hidden="1" x14ac:dyDescent="0.25">
      <c r="A63"/>
      <c r="B63"/>
      <c r="C63"/>
      <c r="D63"/>
      <c r="E63"/>
      <c r="F63" s="2"/>
      <c r="G63" s="382" t="s">
        <v>35</v>
      </c>
      <c r="H63" s="382"/>
      <c r="I63" s="8">
        <v>20</v>
      </c>
      <c r="J63" s="8">
        <v>20</v>
      </c>
      <c r="K63" s="3"/>
      <c r="L63" s="3"/>
      <c r="M63" s="3"/>
      <c r="N63" s="43"/>
      <c r="O63" s="211"/>
      <c r="P63" s="211"/>
      <c r="Q63" s="211"/>
      <c r="R63" s="211"/>
      <c r="S63" s="170"/>
      <c r="T63" s="173"/>
      <c r="U63" s="173"/>
      <c r="V63" s="173"/>
      <c r="W63" s="173"/>
      <c r="X63" s="354"/>
      <c r="Y63" s="354"/>
      <c r="Z63" s="11"/>
      <c r="AA63" s="11"/>
    </row>
    <row r="64" spans="1:256" s="5" customFormat="1" hidden="1" x14ac:dyDescent="0.25">
      <c r="A64"/>
      <c r="B64"/>
      <c r="C64"/>
      <c r="D64"/>
      <c r="E64"/>
      <c r="F64" s="17"/>
      <c r="G64" s="382" t="s">
        <v>41</v>
      </c>
      <c r="H64" s="382"/>
      <c r="I64" s="8">
        <v>190</v>
      </c>
      <c r="J64" s="8">
        <v>190</v>
      </c>
      <c r="K64" s="3"/>
      <c r="L64" s="3"/>
      <c r="M64" s="3"/>
      <c r="N64" s="43"/>
      <c r="O64" s="211"/>
      <c r="P64" s="211"/>
      <c r="Q64" s="211"/>
      <c r="R64" s="211"/>
      <c r="S64" s="170"/>
      <c r="T64" s="173"/>
      <c r="U64" s="173"/>
      <c r="V64" s="173"/>
      <c r="W64" s="173"/>
      <c r="X64" s="354"/>
      <c r="Y64" s="354"/>
      <c r="Z64" s="11"/>
      <c r="AA64" s="11"/>
    </row>
    <row r="65" spans="1:27" s="5" customFormat="1" hidden="1" x14ac:dyDescent="0.25">
      <c r="A65"/>
      <c r="B65"/>
      <c r="C65"/>
      <c r="D65"/>
      <c r="E65"/>
      <c r="F65" s="17"/>
      <c r="G65" s="382" t="s">
        <v>58</v>
      </c>
      <c r="H65" s="382"/>
      <c r="I65" s="8">
        <v>25</v>
      </c>
      <c r="J65" s="8">
        <v>25</v>
      </c>
      <c r="K65" s="3"/>
      <c r="L65" s="3"/>
      <c r="M65" s="3"/>
      <c r="N65" s="43"/>
      <c r="O65" s="211"/>
      <c r="P65" s="211"/>
      <c r="Q65" s="211"/>
      <c r="R65" s="211"/>
      <c r="S65" s="170"/>
      <c r="T65" s="173"/>
      <c r="U65" s="173"/>
      <c r="V65" s="173"/>
      <c r="W65" s="173"/>
      <c r="X65" s="354"/>
      <c r="Y65" s="354"/>
      <c r="Z65" s="11"/>
      <c r="AA65" s="11"/>
    </row>
    <row r="66" spans="1:27" s="5" customFormat="1" ht="32.25" customHeight="1" x14ac:dyDescent="0.25">
      <c r="A66"/>
      <c r="B66"/>
      <c r="C66"/>
      <c r="D66"/>
      <c r="E66"/>
      <c r="F66" s="17"/>
      <c r="G66" s="334" t="s">
        <v>38</v>
      </c>
      <c r="H66" s="334"/>
      <c r="I66" s="346">
        <v>75</v>
      </c>
      <c r="J66" s="348"/>
      <c r="K66" s="9">
        <v>5.7</v>
      </c>
      <c r="L66" s="9">
        <v>1.2</v>
      </c>
      <c r="M66" s="9">
        <v>35.9</v>
      </c>
      <c r="N66" s="105">
        <v>176.2</v>
      </c>
      <c r="O66" s="173">
        <v>65.23</v>
      </c>
      <c r="P66" s="173">
        <v>9.3800000000000008</v>
      </c>
      <c r="Q66" s="173">
        <v>16</v>
      </c>
      <c r="R66" s="173">
        <v>86.7</v>
      </c>
      <c r="S66" s="173">
        <v>2.7</v>
      </c>
      <c r="T66" s="173"/>
      <c r="U66" s="173">
        <v>0.2</v>
      </c>
      <c r="V66" s="173">
        <v>0.22</v>
      </c>
      <c r="W66" s="173"/>
      <c r="X66" s="173"/>
      <c r="Y66" s="173"/>
      <c r="Z66" s="11"/>
      <c r="AA66" s="11"/>
    </row>
    <row r="67" spans="1:27" s="5" customFormat="1" ht="27.75" customHeight="1" x14ac:dyDescent="0.25">
      <c r="A67"/>
      <c r="B67"/>
      <c r="C67"/>
      <c r="D67"/>
      <c r="E67"/>
      <c r="F67" s="17"/>
      <c r="G67" s="334" t="s">
        <v>17</v>
      </c>
      <c r="H67" s="334"/>
      <c r="I67" s="333">
        <v>75</v>
      </c>
      <c r="J67" s="333"/>
      <c r="K67" s="9">
        <v>5.4</v>
      </c>
      <c r="L67" s="9">
        <v>0.84</v>
      </c>
      <c r="M67" s="9">
        <v>34.700000000000003</v>
      </c>
      <c r="N67" s="105">
        <v>177.7</v>
      </c>
      <c r="O67" s="173">
        <v>67.34</v>
      </c>
      <c r="P67" s="173">
        <v>34.700000000000003</v>
      </c>
      <c r="Q67" s="173">
        <v>15</v>
      </c>
      <c r="R67" s="173">
        <v>83.7</v>
      </c>
      <c r="S67" s="173">
        <v>2.1</v>
      </c>
      <c r="T67" s="173"/>
      <c r="U67" s="173">
        <v>0.2</v>
      </c>
      <c r="V67" s="173">
        <v>0.22</v>
      </c>
      <c r="W67" s="160"/>
      <c r="X67" s="160"/>
      <c r="Y67" s="160"/>
      <c r="Z67" s="11"/>
      <c r="AA67" s="11"/>
    </row>
    <row r="68" spans="1:27" s="5" customFormat="1" x14ac:dyDescent="0.25">
      <c r="A68"/>
      <c r="B68"/>
      <c r="C68"/>
      <c r="D68"/>
      <c r="E68"/>
      <c r="F68" s="17"/>
      <c r="G68" s="340" t="s">
        <v>42</v>
      </c>
      <c r="H68" s="340"/>
      <c r="I68" s="341">
        <f>I38+I40+I48+I58+I61+I66+I67</f>
        <v>1050</v>
      </c>
      <c r="J68" s="342"/>
      <c r="K68" s="3">
        <f>SUM(K39:K65)+K67</f>
        <v>30.300000000000004</v>
      </c>
      <c r="L68" s="3">
        <f>SUM(L39:L65)+L67</f>
        <v>24.5</v>
      </c>
      <c r="M68" s="3">
        <f>SUM(M39:M65)+M67</f>
        <v>147.05000000000001</v>
      </c>
      <c r="N68" s="43">
        <f>SUM(N39:N65)+N67</f>
        <v>1002.8899999999999</v>
      </c>
      <c r="O68" s="211">
        <f>SUM(O38:O67)</f>
        <v>809.87</v>
      </c>
      <c r="P68" s="211">
        <f t="shared" ref="P68:W68" si="1">SUM(P38:P67)</f>
        <v>154.68</v>
      </c>
      <c r="Q68" s="211">
        <f t="shared" si="1"/>
        <v>124.30000000000001</v>
      </c>
      <c r="R68" s="211">
        <f t="shared" si="1"/>
        <v>451.84</v>
      </c>
      <c r="S68" s="211">
        <f t="shared" si="1"/>
        <v>8.33</v>
      </c>
      <c r="T68" s="211">
        <f t="shared" si="1"/>
        <v>56.1</v>
      </c>
      <c r="U68" s="211">
        <f t="shared" si="1"/>
        <v>0.65600000000000003</v>
      </c>
      <c r="V68" s="211">
        <f t="shared" si="1"/>
        <v>0.69399999999999995</v>
      </c>
      <c r="W68" s="211">
        <f t="shared" si="1"/>
        <v>25.72</v>
      </c>
      <c r="X68" s="160"/>
      <c r="Y68" s="160"/>
    </row>
    <row r="69" spans="1:27" s="5" customFormat="1" ht="16.5" customHeight="1" x14ac:dyDescent="0.25">
      <c r="A69"/>
      <c r="B69"/>
      <c r="C69"/>
      <c r="D69"/>
      <c r="E69"/>
      <c r="F69" s="89"/>
      <c r="G69" s="26"/>
      <c r="H69" s="26"/>
      <c r="I69" s="27"/>
      <c r="J69" s="27"/>
      <c r="K69" s="27"/>
      <c r="L69" s="27"/>
      <c r="M69" s="27"/>
      <c r="N69" s="168">
        <f>N68/N122</f>
        <v>0.31828481840224443</v>
      </c>
      <c r="O69" s="226"/>
      <c r="P69" s="226"/>
      <c r="Q69" s="226"/>
      <c r="R69" s="226"/>
      <c r="S69" s="170"/>
      <c r="T69" s="173"/>
      <c r="U69" s="173"/>
      <c r="V69" s="173"/>
      <c r="W69" s="173"/>
      <c r="X69" s="160"/>
      <c r="Y69" s="160"/>
    </row>
    <row r="70" spans="1:27" s="5" customFormat="1" ht="18" customHeight="1" x14ac:dyDescent="0.25">
      <c r="A70"/>
      <c r="B70"/>
      <c r="C70"/>
      <c r="D70"/>
      <c r="E70"/>
      <c r="F70" s="333" t="s">
        <v>59</v>
      </c>
      <c r="G70" s="333"/>
      <c r="H70" s="333"/>
      <c r="I70" s="333"/>
      <c r="J70" s="333"/>
      <c r="K70" s="333"/>
      <c r="L70" s="333"/>
      <c r="M70" s="333"/>
      <c r="N70" s="346"/>
      <c r="O70" s="176"/>
      <c r="P70" s="176"/>
      <c r="Q70" s="176"/>
      <c r="R70" s="176"/>
      <c r="S70" s="170"/>
      <c r="T70" s="173"/>
      <c r="U70" s="173"/>
      <c r="V70" s="173"/>
      <c r="W70" s="173"/>
      <c r="X70" s="160"/>
      <c r="Y70" s="160"/>
    </row>
    <row r="71" spans="1:27" s="5" customFormat="1" x14ac:dyDescent="0.25">
      <c r="A71"/>
      <c r="B71"/>
      <c r="C71"/>
      <c r="D71"/>
      <c r="E71"/>
      <c r="F71" s="29">
        <v>389</v>
      </c>
      <c r="G71" s="374" t="s">
        <v>60</v>
      </c>
      <c r="H71" s="374"/>
      <c r="I71" s="337">
        <v>200</v>
      </c>
      <c r="J71" s="337"/>
      <c r="K71" s="3">
        <v>1.8</v>
      </c>
      <c r="L71" s="3">
        <v>0.2</v>
      </c>
      <c r="M71" s="3">
        <v>18</v>
      </c>
      <c r="N71" s="43">
        <v>76</v>
      </c>
      <c r="O71" s="173">
        <v>120</v>
      </c>
      <c r="P71" s="173">
        <v>14</v>
      </c>
      <c r="Q71" s="173">
        <v>8</v>
      </c>
      <c r="R71" s="173">
        <v>14</v>
      </c>
      <c r="S71" s="173">
        <v>1.4</v>
      </c>
      <c r="T71" s="173"/>
      <c r="U71" s="173">
        <v>0.02</v>
      </c>
      <c r="V71" s="173">
        <v>0.02</v>
      </c>
      <c r="W71" s="173">
        <v>4</v>
      </c>
      <c r="X71" s="160"/>
      <c r="Y71" s="160"/>
      <c r="Z71" s="1"/>
    </row>
    <row r="72" spans="1:27" s="5" customFormat="1" hidden="1" x14ac:dyDescent="0.25">
      <c r="A72"/>
      <c r="B72"/>
      <c r="C72"/>
      <c r="D72"/>
      <c r="E72"/>
      <c r="F72" s="17"/>
      <c r="G72" s="382" t="s">
        <v>60</v>
      </c>
      <c r="H72" s="382"/>
      <c r="I72" s="8">
        <v>200</v>
      </c>
      <c r="J72" s="8">
        <v>200</v>
      </c>
      <c r="K72" s="3"/>
      <c r="L72" s="3"/>
      <c r="M72" s="3"/>
      <c r="N72" s="43"/>
      <c r="O72" s="211"/>
      <c r="P72" s="211"/>
      <c r="Q72" s="211"/>
      <c r="R72" s="211"/>
      <c r="S72" s="170"/>
      <c r="T72" s="173"/>
      <c r="U72" s="173"/>
      <c r="V72" s="173"/>
      <c r="W72" s="160"/>
      <c r="X72" s="160"/>
      <c r="Y72" s="160"/>
      <c r="Z72" s="1"/>
    </row>
    <row r="73" spans="1:27" s="5" customFormat="1" x14ac:dyDescent="0.25">
      <c r="A73"/>
      <c r="B73"/>
      <c r="C73"/>
      <c r="D73"/>
      <c r="E73"/>
      <c r="F73" s="2">
        <v>428</v>
      </c>
      <c r="G73" s="374" t="s">
        <v>308</v>
      </c>
      <c r="H73" s="374"/>
      <c r="I73" s="336">
        <v>90</v>
      </c>
      <c r="J73" s="336"/>
      <c r="K73" s="3">
        <v>7.5</v>
      </c>
      <c r="L73" s="3">
        <v>2.88</v>
      </c>
      <c r="M73" s="3">
        <v>40.299999999999997</v>
      </c>
      <c r="N73" s="43">
        <v>217.49</v>
      </c>
      <c r="O73" s="171">
        <v>70</v>
      </c>
      <c r="P73" s="171">
        <v>13</v>
      </c>
      <c r="Q73" s="171">
        <v>19</v>
      </c>
      <c r="R73" s="171">
        <v>46</v>
      </c>
      <c r="S73" s="173">
        <v>0.88</v>
      </c>
      <c r="T73" s="173"/>
      <c r="U73" s="173">
        <v>0.09</v>
      </c>
      <c r="V73" s="173">
        <v>0.04</v>
      </c>
      <c r="W73" s="160"/>
      <c r="X73" s="160"/>
      <c r="Y73" s="160"/>
      <c r="Z73" s="1"/>
    </row>
    <row r="74" spans="1:27" s="5" customFormat="1" hidden="1" x14ac:dyDescent="0.25">
      <c r="A74"/>
      <c r="B74"/>
      <c r="C74"/>
      <c r="D74"/>
      <c r="E74"/>
      <c r="F74" s="17"/>
      <c r="G74" s="382" t="s">
        <v>4</v>
      </c>
      <c r="H74" s="382"/>
      <c r="I74" s="8">
        <v>60</v>
      </c>
      <c r="J74" s="30">
        <v>60</v>
      </c>
      <c r="K74" s="3"/>
      <c r="L74" s="3"/>
      <c r="M74" s="3"/>
      <c r="N74" s="43"/>
      <c r="O74" s="211"/>
      <c r="P74" s="211"/>
      <c r="Q74" s="211"/>
      <c r="R74" s="211"/>
      <c r="S74" s="170"/>
      <c r="T74" s="161"/>
      <c r="U74" s="160"/>
      <c r="V74" s="160"/>
      <c r="W74" s="160"/>
      <c r="X74" s="160"/>
      <c r="Y74" s="160"/>
      <c r="Z74" s="1"/>
    </row>
    <row r="75" spans="1:27" s="5" customFormat="1" hidden="1" x14ac:dyDescent="0.25">
      <c r="A75"/>
      <c r="B75"/>
      <c r="C75"/>
      <c r="D75"/>
      <c r="E75"/>
      <c r="F75" s="17"/>
      <c r="G75" s="382" t="s">
        <v>35</v>
      </c>
      <c r="H75" s="382"/>
      <c r="I75" s="8">
        <v>5</v>
      </c>
      <c r="J75" s="30">
        <v>5</v>
      </c>
      <c r="K75" s="3"/>
      <c r="L75" s="3"/>
      <c r="M75" s="3"/>
      <c r="N75" s="43"/>
      <c r="O75" s="211"/>
      <c r="P75" s="211"/>
      <c r="Q75" s="211"/>
      <c r="R75" s="211"/>
      <c r="S75" s="170"/>
      <c r="T75" s="161"/>
      <c r="U75" s="160"/>
      <c r="V75" s="160"/>
      <c r="W75" s="160"/>
      <c r="X75" s="160"/>
      <c r="Y75" s="160"/>
      <c r="Z75" s="1"/>
    </row>
    <row r="76" spans="1:27" hidden="1" x14ac:dyDescent="0.25">
      <c r="F76" s="17"/>
      <c r="G76" s="382" t="s">
        <v>122</v>
      </c>
      <c r="H76" s="382"/>
      <c r="I76" s="8">
        <v>1</v>
      </c>
      <c r="J76" s="30">
        <v>1</v>
      </c>
      <c r="K76" s="3"/>
      <c r="L76" s="3"/>
      <c r="M76" s="3"/>
      <c r="N76" s="43"/>
      <c r="O76" s="211"/>
      <c r="P76" s="211"/>
      <c r="Q76" s="211"/>
      <c r="R76" s="211"/>
      <c r="S76" s="170"/>
      <c r="T76" s="161"/>
      <c r="U76" s="160"/>
      <c r="V76" s="160"/>
      <c r="W76" s="160"/>
      <c r="X76" s="160"/>
      <c r="Y76" s="160"/>
      <c r="Z76" s="1"/>
    </row>
    <row r="77" spans="1:27" hidden="1" x14ac:dyDescent="0.25">
      <c r="F77" s="17"/>
      <c r="G77" s="381" t="s">
        <v>41</v>
      </c>
      <c r="H77" s="382"/>
      <c r="I77" s="8">
        <v>22</v>
      </c>
      <c r="J77" s="30">
        <v>22</v>
      </c>
      <c r="K77" s="3"/>
      <c r="L77" s="3"/>
      <c r="M77" s="3"/>
      <c r="N77" s="43"/>
      <c r="O77" s="211"/>
      <c r="P77" s="211"/>
      <c r="Q77" s="211"/>
      <c r="R77" s="211"/>
      <c r="S77" s="170"/>
      <c r="T77" s="161"/>
      <c r="U77" s="160"/>
      <c r="V77" s="160"/>
      <c r="W77" s="160"/>
      <c r="X77" s="160"/>
      <c r="Y77" s="160"/>
      <c r="Z77" s="1"/>
    </row>
    <row r="78" spans="1:27" hidden="1" x14ac:dyDescent="0.25">
      <c r="F78" s="17"/>
      <c r="G78" s="382" t="s">
        <v>123</v>
      </c>
      <c r="H78" s="382"/>
      <c r="I78" s="8"/>
      <c r="J78" s="30">
        <v>32</v>
      </c>
      <c r="K78" s="3"/>
      <c r="L78" s="3"/>
      <c r="M78" s="3"/>
      <c r="N78" s="43"/>
      <c r="O78" s="211"/>
      <c r="P78" s="211"/>
      <c r="Q78" s="211"/>
      <c r="R78" s="211"/>
      <c r="S78" s="170"/>
      <c r="T78" s="161"/>
      <c r="U78" s="160"/>
      <c r="V78" s="160"/>
      <c r="W78" s="160"/>
      <c r="X78" s="160"/>
      <c r="Y78" s="160"/>
      <c r="Z78" s="1"/>
    </row>
    <row r="79" spans="1:27" hidden="1" x14ac:dyDescent="0.25">
      <c r="F79" s="17"/>
      <c r="G79" s="382" t="s">
        <v>6</v>
      </c>
      <c r="H79" s="382"/>
      <c r="I79" s="8">
        <v>30</v>
      </c>
      <c r="J79" s="30">
        <v>29</v>
      </c>
      <c r="K79" s="3"/>
      <c r="L79" s="3"/>
      <c r="M79" s="3"/>
      <c r="N79" s="43"/>
      <c r="O79" s="211"/>
      <c r="P79" s="211"/>
      <c r="Q79" s="211"/>
      <c r="R79" s="211"/>
      <c r="S79" s="170"/>
      <c r="T79" s="161"/>
      <c r="U79" s="160"/>
      <c r="V79" s="160"/>
      <c r="W79" s="160"/>
      <c r="X79" s="160"/>
      <c r="Y79" s="160"/>
      <c r="Z79" s="1"/>
    </row>
    <row r="80" spans="1:27" hidden="1" x14ac:dyDescent="0.25">
      <c r="F80" s="17"/>
      <c r="G80" s="382" t="s">
        <v>35</v>
      </c>
      <c r="H80" s="382"/>
      <c r="I80" s="8">
        <v>10</v>
      </c>
      <c r="J80" s="30">
        <v>10</v>
      </c>
      <c r="K80" s="3"/>
      <c r="L80" s="3"/>
      <c r="M80" s="3"/>
      <c r="N80" s="43"/>
      <c r="O80" s="211"/>
      <c r="P80" s="211"/>
      <c r="Q80" s="211"/>
      <c r="R80" s="211"/>
      <c r="S80" s="170"/>
      <c r="T80" s="161"/>
      <c r="U80" s="160"/>
      <c r="V80" s="160"/>
      <c r="W80" s="160"/>
      <c r="X80" s="160"/>
      <c r="Y80" s="160"/>
      <c r="Z80" s="1"/>
    </row>
    <row r="81" spans="6:29" hidden="1" x14ac:dyDescent="0.25">
      <c r="F81" s="17"/>
      <c r="G81" s="382" t="s">
        <v>8</v>
      </c>
      <c r="H81" s="382"/>
      <c r="I81" s="8">
        <v>10</v>
      </c>
      <c r="J81" s="30">
        <v>10</v>
      </c>
      <c r="K81" s="3"/>
      <c r="L81" s="3"/>
      <c r="M81" s="3"/>
      <c r="N81" s="43"/>
      <c r="O81" s="211"/>
      <c r="P81" s="211"/>
      <c r="Q81" s="211"/>
      <c r="R81" s="211"/>
      <c r="S81" s="170"/>
      <c r="T81" s="161"/>
      <c r="U81" s="160"/>
      <c r="V81" s="160"/>
      <c r="W81" s="160"/>
      <c r="X81" s="160"/>
      <c r="Y81" s="160"/>
      <c r="Z81" s="1"/>
    </row>
    <row r="82" spans="6:29" hidden="1" x14ac:dyDescent="0.25">
      <c r="F82" s="17"/>
      <c r="G82" s="382" t="s">
        <v>161</v>
      </c>
      <c r="H82" s="382"/>
      <c r="I82" s="8">
        <v>0.2</v>
      </c>
      <c r="J82" s="30">
        <v>0.2</v>
      </c>
      <c r="K82" s="3"/>
      <c r="L82" s="3"/>
      <c r="M82" s="3"/>
      <c r="N82" s="43"/>
      <c r="O82" s="211"/>
      <c r="P82" s="211"/>
      <c r="Q82" s="211"/>
      <c r="R82" s="211"/>
      <c r="S82" s="170"/>
      <c r="T82" s="161"/>
      <c r="U82" s="160"/>
      <c r="V82" s="160"/>
      <c r="W82" s="160"/>
      <c r="X82" s="160"/>
      <c r="Y82" s="160"/>
      <c r="Z82" s="1"/>
    </row>
    <row r="83" spans="6:29" x14ac:dyDescent="0.25">
      <c r="F83" s="17"/>
      <c r="G83" s="340" t="s">
        <v>42</v>
      </c>
      <c r="H83" s="340"/>
      <c r="I83" s="341">
        <f>I71+I73</f>
        <v>290</v>
      </c>
      <c r="J83" s="342"/>
      <c r="K83" s="3">
        <f>SUM(K71:K82)</f>
        <v>9.3000000000000007</v>
      </c>
      <c r="L83" s="3">
        <f>SUM(L71:L82)</f>
        <v>3.08</v>
      </c>
      <c r="M83" s="3">
        <f>SUM(M71:M82)</f>
        <v>58.3</v>
      </c>
      <c r="N83" s="43">
        <f>SUM(N71:N82)</f>
        <v>293.49</v>
      </c>
      <c r="O83" s="211">
        <f>SUM(O71:O82)</f>
        <v>190</v>
      </c>
      <c r="P83" s="211">
        <f t="shared" ref="P83:W83" si="2">SUM(P71:P82)</f>
        <v>27</v>
      </c>
      <c r="Q83" s="211">
        <f t="shared" si="2"/>
        <v>27</v>
      </c>
      <c r="R83" s="211">
        <f t="shared" si="2"/>
        <v>60</v>
      </c>
      <c r="S83" s="211">
        <f t="shared" si="2"/>
        <v>2.2799999999999998</v>
      </c>
      <c r="T83" s="211">
        <f t="shared" si="2"/>
        <v>0</v>
      </c>
      <c r="U83" s="211">
        <f t="shared" si="2"/>
        <v>0.11</v>
      </c>
      <c r="V83" s="211">
        <f t="shared" si="2"/>
        <v>0.06</v>
      </c>
      <c r="W83" s="211">
        <f t="shared" si="2"/>
        <v>4</v>
      </c>
      <c r="X83" s="160"/>
      <c r="Y83" s="160"/>
    </row>
    <row r="84" spans="6:29" x14ac:dyDescent="0.25">
      <c r="F84" s="89"/>
      <c r="G84" s="26"/>
      <c r="H84" s="26"/>
      <c r="I84" s="27"/>
      <c r="J84" s="27"/>
      <c r="K84" s="27"/>
      <c r="L84" s="27"/>
      <c r="M84" s="27"/>
      <c r="N84" s="168">
        <f>N83/N122</f>
        <v>9.3144224543942736E-2</v>
      </c>
      <c r="O84" s="226"/>
      <c r="P84" s="226"/>
      <c r="Q84" s="226"/>
      <c r="R84" s="226"/>
      <c r="S84" s="170"/>
      <c r="T84" s="173"/>
      <c r="U84" s="173"/>
      <c r="V84" s="173"/>
      <c r="W84" s="173"/>
      <c r="X84" s="160"/>
      <c r="Y84" s="160"/>
    </row>
    <row r="85" spans="6:29" x14ac:dyDescent="0.25">
      <c r="F85" s="333" t="s">
        <v>74</v>
      </c>
      <c r="G85" s="333"/>
      <c r="H85" s="333"/>
      <c r="I85" s="333"/>
      <c r="J85" s="333"/>
      <c r="K85" s="333"/>
      <c r="L85" s="333"/>
      <c r="M85" s="333"/>
      <c r="N85" s="346"/>
      <c r="O85" s="176"/>
      <c r="P85" s="176"/>
      <c r="Q85" s="176"/>
      <c r="R85" s="176"/>
      <c r="S85" s="170"/>
      <c r="T85" s="173"/>
      <c r="U85" s="173"/>
      <c r="V85" s="173"/>
      <c r="W85" s="173"/>
      <c r="X85" s="160"/>
      <c r="Y85" s="160"/>
    </row>
    <row r="86" spans="6:29" ht="27.75" customHeight="1" x14ac:dyDescent="0.25">
      <c r="F86" s="2">
        <v>292</v>
      </c>
      <c r="G86" s="334" t="s">
        <v>282</v>
      </c>
      <c r="H86" s="334"/>
      <c r="I86" s="333">
        <v>280</v>
      </c>
      <c r="J86" s="333"/>
      <c r="K86" s="9">
        <v>16.84</v>
      </c>
      <c r="L86" s="9">
        <v>25.27</v>
      </c>
      <c r="M86" s="9">
        <v>31.89</v>
      </c>
      <c r="N86" s="105">
        <v>365.25</v>
      </c>
      <c r="O86" s="173">
        <v>396</v>
      </c>
      <c r="P86" s="173">
        <v>56.6</v>
      </c>
      <c r="Q86" s="173">
        <v>36.020000000000003</v>
      </c>
      <c r="R86" s="173">
        <v>110</v>
      </c>
      <c r="S86" s="172">
        <v>2.74</v>
      </c>
      <c r="T86" s="173">
        <v>30.1</v>
      </c>
      <c r="U86" s="173">
        <v>0.12</v>
      </c>
      <c r="V86" s="173">
        <v>0.15</v>
      </c>
      <c r="W86" s="173">
        <v>8.3000000000000007</v>
      </c>
      <c r="X86" s="160"/>
      <c r="Y86" s="160"/>
    </row>
    <row r="87" spans="6:29" ht="14.25" hidden="1" customHeight="1" x14ac:dyDescent="0.25">
      <c r="F87" s="2"/>
      <c r="G87" s="381" t="s">
        <v>283</v>
      </c>
      <c r="H87" s="382"/>
      <c r="I87" s="10">
        <v>104</v>
      </c>
      <c r="J87" s="10">
        <v>75</v>
      </c>
      <c r="K87" s="3"/>
      <c r="L87" s="3"/>
      <c r="M87" s="3"/>
      <c r="N87" s="43"/>
      <c r="O87" s="211"/>
      <c r="P87" s="211"/>
      <c r="Q87" s="211"/>
      <c r="R87" s="211"/>
      <c r="S87" s="170"/>
      <c r="T87" s="173"/>
      <c r="U87" s="173"/>
      <c r="V87" s="173"/>
      <c r="W87" s="173"/>
      <c r="X87" s="160"/>
      <c r="Y87" s="160"/>
    </row>
    <row r="88" spans="6:29" hidden="1" x14ac:dyDescent="0.25">
      <c r="F88" s="2"/>
      <c r="G88" s="382" t="s">
        <v>161</v>
      </c>
      <c r="H88" s="382"/>
      <c r="I88" s="10">
        <v>8</v>
      </c>
      <c r="J88" s="10">
        <v>8</v>
      </c>
      <c r="K88" s="4"/>
      <c r="L88" s="4"/>
      <c r="M88" s="4"/>
      <c r="N88" s="48"/>
      <c r="O88" s="170"/>
      <c r="P88" s="170"/>
      <c r="Q88" s="170"/>
      <c r="R88" s="170"/>
      <c r="S88" s="170"/>
      <c r="T88" s="173"/>
      <c r="U88" s="173"/>
      <c r="V88" s="173"/>
      <c r="W88" s="173"/>
      <c r="X88" s="160"/>
      <c r="Y88" s="160"/>
    </row>
    <row r="89" spans="6:29" hidden="1" x14ac:dyDescent="0.25">
      <c r="F89" s="17"/>
      <c r="G89" s="382" t="s">
        <v>5</v>
      </c>
      <c r="H89" s="382"/>
      <c r="I89" s="10">
        <v>300</v>
      </c>
      <c r="J89" s="10">
        <v>225</v>
      </c>
      <c r="K89" s="4"/>
      <c r="L89" s="4"/>
      <c r="M89" s="4"/>
      <c r="N89" s="48"/>
      <c r="O89" s="170"/>
      <c r="P89" s="170"/>
      <c r="Q89" s="170"/>
      <c r="R89" s="170"/>
      <c r="S89" s="170"/>
      <c r="T89" s="173"/>
      <c r="U89" s="173"/>
      <c r="V89" s="173"/>
      <c r="W89" s="173"/>
      <c r="X89" s="232"/>
      <c r="Y89" s="160"/>
      <c r="Z89" s="11"/>
      <c r="AA89" s="11"/>
      <c r="AB89" s="11"/>
      <c r="AC89" s="11"/>
    </row>
    <row r="90" spans="6:29" hidden="1" x14ac:dyDescent="0.25">
      <c r="F90" s="17"/>
      <c r="G90" s="382" t="s">
        <v>53</v>
      </c>
      <c r="H90" s="382"/>
      <c r="I90" s="10">
        <v>29</v>
      </c>
      <c r="J90" s="10">
        <v>23</v>
      </c>
      <c r="K90" s="4"/>
      <c r="L90" s="4"/>
      <c r="M90" s="4"/>
      <c r="N90" s="48"/>
      <c r="O90" s="170"/>
      <c r="P90" s="170"/>
      <c r="Q90" s="170"/>
      <c r="R90" s="170"/>
      <c r="S90" s="170"/>
      <c r="T90" s="173"/>
      <c r="U90" s="173"/>
      <c r="V90" s="173"/>
      <c r="W90" s="173"/>
      <c r="X90" s="232"/>
      <c r="Y90" s="160"/>
      <c r="Z90" s="11"/>
      <c r="AA90" s="11"/>
      <c r="AB90" s="11"/>
      <c r="AC90" s="11"/>
    </row>
    <row r="91" spans="6:29" hidden="1" x14ac:dyDescent="0.25">
      <c r="F91" s="17"/>
      <c r="G91" s="382" t="s">
        <v>206</v>
      </c>
      <c r="H91" s="382"/>
      <c r="I91" s="10">
        <v>3</v>
      </c>
      <c r="J91" s="10">
        <v>2</v>
      </c>
      <c r="K91" s="4"/>
      <c r="L91" s="4"/>
      <c r="M91" s="4"/>
      <c r="N91" s="48"/>
      <c r="O91" s="170"/>
      <c r="P91" s="170"/>
      <c r="Q91" s="170"/>
      <c r="R91" s="170"/>
      <c r="S91" s="170"/>
      <c r="T91" s="173"/>
      <c r="U91" s="173"/>
      <c r="V91" s="173"/>
      <c r="W91" s="173"/>
      <c r="X91" s="232"/>
      <c r="Y91" s="160"/>
      <c r="Z91" s="11"/>
      <c r="AA91" s="11"/>
      <c r="AB91" s="11"/>
      <c r="AC91" s="11"/>
    </row>
    <row r="92" spans="6:29" hidden="1" x14ac:dyDescent="0.25">
      <c r="F92" s="17"/>
      <c r="G92" s="382" t="s">
        <v>49</v>
      </c>
      <c r="H92" s="382"/>
      <c r="I92" s="10">
        <v>15</v>
      </c>
      <c r="J92" s="10">
        <v>12</v>
      </c>
      <c r="K92" s="4"/>
      <c r="L92" s="4"/>
      <c r="M92" s="4"/>
      <c r="N92" s="48"/>
      <c r="O92" s="170"/>
      <c r="P92" s="170"/>
      <c r="Q92" s="170"/>
      <c r="R92" s="170"/>
      <c r="S92" s="170"/>
      <c r="T92" s="173"/>
      <c r="U92" s="173"/>
      <c r="V92" s="173"/>
      <c r="W92" s="173"/>
      <c r="X92" s="232"/>
      <c r="Y92" s="160"/>
      <c r="Z92" s="1"/>
      <c r="AA92" s="1"/>
      <c r="AB92" s="1"/>
      <c r="AC92" s="1"/>
    </row>
    <row r="93" spans="6:29" ht="29.25" hidden="1" customHeight="1" x14ac:dyDescent="0.25">
      <c r="F93" s="17"/>
      <c r="G93" s="409" t="s">
        <v>284</v>
      </c>
      <c r="H93" s="410"/>
      <c r="I93" s="29">
        <v>24</v>
      </c>
      <c r="J93" s="29">
        <v>15</v>
      </c>
      <c r="K93" s="4"/>
      <c r="L93" s="4"/>
      <c r="M93" s="4"/>
      <c r="N93" s="48"/>
      <c r="O93" s="170"/>
      <c r="P93" s="170"/>
      <c r="Q93" s="170"/>
      <c r="R93" s="170"/>
      <c r="S93" s="170"/>
      <c r="T93" s="173"/>
      <c r="U93" s="173"/>
      <c r="V93" s="173"/>
      <c r="W93" s="173"/>
      <c r="X93" s="232"/>
      <c r="Y93" s="160"/>
      <c r="Z93" s="1"/>
      <c r="AA93" s="1"/>
      <c r="AB93" s="1"/>
      <c r="AC93" s="1"/>
    </row>
    <row r="94" spans="6:29" ht="15" hidden="1" customHeight="1" x14ac:dyDescent="0.25">
      <c r="F94" s="17"/>
      <c r="G94" s="382" t="s">
        <v>9</v>
      </c>
      <c r="H94" s="382"/>
      <c r="I94" s="10">
        <v>15</v>
      </c>
      <c r="J94" s="10">
        <v>15</v>
      </c>
      <c r="K94" s="4"/>
      <c r="L94" s="4"/>
      <c r="M94" s="4"/>
      <c r="N94" s="48"/>
      <c r="O94" s="170"/>
      <c r="P94" s="170"/>
      <c r="Q94" s="170"/>
      <c r="R94" s="170"/>
      <c r="S94" s="170"/>
      <c r="T94" s="173"/>
      <c r="U94" s="173"/>
      <c r="V94" s="173"/>
      <c r="W94" s="173"/>
      <c r="X94" s="232"/>
      <c r="Y94" s="160"/>
      <c r="Z94" s="1"/>
      <c r="AA94" s="1"/>
      <c r="AB94" s="1"/>
      <c r="AC94" s="1"/>
    </row>
    <row r="95" spans="6:29" ht="13.5" hidden="1" customHeight="1" x14ac:dyDescent="0.25">
      <c r="F95" s="17"/>
      <c r="G95" s="382" t="s">
        <v>7</v>
      </c>
      <c r="H95" s="382"/>
      <c r="I95" s="29">
        <v>10</v>
      </c>
      <c r="J95" s="29">
        <v>10</v>
      </c>
      <c r="K95" s="4"/>
      <c r="L95" s="4"/>
      <c r="M95" s="4"/>
      <c r="N95" s="48"/>
      <c r="O95" s="170"/>
      <c r="P95" s="170"/>
      <c r="Q95" s="170"/>
      <c r="R95" s="170"/>
      <c r="S95" s="170"/>
      <c r="T95" s="173"/>
      <c r="U95" s="173"/>
      <c r="V95" s="173"/>
      <c r="W95" s="173"/>
      <c r="X95" s="232"/>
      <c r="Y95" s="160"/>
      <c r="Z95" s="1"/>
      <c r="AA95" s="1"/>
      <c r="AB95" s="1"/>
      <c r="AC95" s="1"/>
    </row>
    <row r="96" spans="6:29" ht="13.5" hidden="1" customHeight="1" x14ac:dyDescent="0.25">
      <c r="F96" s="17"/>
      <c r="G96" s="382" t="s">
        <v>4</v>
      </c>
      <c r="H96" s="382"/>
      <c r="I96" s="29">
        <v>10</v>
      </c>
      <c r="J96" s="29">
        <v>10</v>
      </c>
      <c r="K96" s="4"/>
      <c r="L96" s="4"/>
      <c r="M96" s="4"/>
      <c r="N96" s="48"/>
      <c r="O96" s="170"/>
      <c r="P96" s="170"/>
      <c r="Q96" s="170"/>
      <c r="R96" s="170"/>
      <c r="S96" s="170"/>
      <c r="T96" s="173"/>
      <c r="U96" s="173"/>
      <c r="V96" s="173"/>
      <c r="W96" s="173"/>
      <c r="X96" s="232"/>
      <c r="Y96" s="160"/>
      <c r="Z96" s="1"/>
      <c r="AA96" s="1"/>
      <c r="AB96" s="1"/>
      <c r="AC96" s="1"/>
    </row>
    <row r="97" spans="6:29" ht="13.5" hidden="1" customHeight="1" x14ac:dyDescent="0.25">
      <c r="F97" s="17"/>
      <c r="G97" s="382" t="s">
        <v>285</v>
      </c>
      <c r="H97" s="382"/>
      <c r="I97" s="29">
        <v>5</v>
      </c>
      <c r="J97" s="29">
        <v>5</v>
      </c>
      <c r="K97" s="4"/>
      <c r="L97" s="4"/>
      <c r="M97" s="4"/>
      <c r="N97" s="48"/>
      <c r="O97" s="170"/>
      <c r="P97" s="170"/>
      <c r="Q97" s="170"/>
      <c r="R97" s="170"/>
      <c r="S97" s="170"/>
      <c r="T97" s="173"/>
      <c r="U97" s="173"/>
      <c r="V97" s="173"/>
      <c r="W97" s="173"/>
      <c r="X97" s="232"/>
      <c r="Y97" s="160"/>
      <c r="Z97" s="1"/>
      <c r="AA97" s="1"/>
      <c r="AB97" s="1"/>
      <c r="AC97" s="1"/>
    </row>
    <row r="98" spans="6:29" hidden="1" x14ac:dyDescent="0.25">
      <c r="F98" s="17"/>
      <c r="G98" s="382" t="s">
        <v>41</v>
      </c>
      <c r="H98" s="382"/>
      <c r="I98" s="10">
        <v>40</v>
      </c>
      <c r="J98" s="10">
        <v>40</v>
      </c>
      <c r="K98" s="4"/>
      <c r="L98" s="4"/>
      <c r="M98" s="4"/>
      <c r="N98" s="48"/>
      <c r="O98" s="170"/>
      <c r="P98" s="170"/>
      <c r="Q98" s="170"/>
      <c r="R98" s="170"/>
      <c r="S98" s="170"/>
      <c r="T98" s="173"/>
      <c r="U98" s="173"/>
      <c r="V98" s="173"/>
      <c r="W98" s="173"/>
      <c r="X98" s="232"/>
      <c r="Y98" s="160"/>
      <c r="Z98" s="1"/>
      <c r="AA98" s="1"/>
      <c r="AB98" s="1"/>
      <c r="AC98" s="1"/>
    </row>
    <row r="99" spans="6:29" ht="17.25" customHeight="1" x14ac:dyDescent="0.25">
      <c r="F99" s="2">
        <v>68</v>
      </c>
      <c r="G99" s="375" t="s">
        <v>327</v>
      </c>
      <c r="H99" s="376"/>
      <c r="I99" s="346">
        <v>100</v>
      </c>
      <c r="J99" s="348"/>
      <c r="K99" s="3">
        <v>2.4500000000000002</v>
      </c>
      <c r="L99" s="3">
        <v>3.1</v>
      </c>
      <c r="M99" s="3">
        <v>9.59</v>
      </c>
      <c r="N99" s="43">
        <v>73.63</v>
      </c>
      <c r="O99" s="173">
        <v>176</v>
      </c>
      <c r="P99" s="173">
        <v>41.2</v>
      </c>
      <c r="Q99" s="173">
        <v>21.4</v>
      </c>
      <c r="R99" s="173">
        <v>43.4</v>
      </c>
      <c r="S99" s="173">
        <v>0.9</v>
      </c>
      <c r="T99" s="173"/>
      <c r="U99" s="173">
        <v>0.06</v>
      </c>
      <c r="V99" s="173">
        <v>0.08</v>
      </c>
      <c r="W99" s="173">
        <v>8.8000000000000007</v>
      </c>
      <c r="X99" s="160"/>
      <c r="Y99" s="160"/>
    </row>
    <row r="100" spans="6:29" ht="12.75" hidden="1" customHeight="1" x14ac:dyDescent="0.25">
      <c r="F100" s="2"/>
      <c r="G100" s="382" t="s">
        <v>47</v>
      </c>
      <c r="H100" s="382"/>
      <c r="I100" s="10">
        <v>34</v>
      </c>
      <c r="J100" s="10">
        <v>27</v>
      </c>
      <c r="K100" s="4"/>
      <c r="L100" s="4"/>
      <c r="M100" s="4"/>
      <c r="N100" s="48"/>
      <c r="O100" s="170"/>
      <c r="P100" s="170"/>
      <c r="Q100" s="170"/>
      <c r="R100" s="170"/>
      <c r="S100" s="170"/>
      <c r="T100" s="173"/>
      <c r="U100" s="173"/>
      <c r="V100" s="173"/>
      <c r="W100" s="173"/>
      <c r="X100" s="160"/>
      <c r="Y100" s="160"/>
    </row>
    <row r="101" spans="6:29" ht="17.25" hidden="1" customHeight="1" x14ac:dyDescent="0.25">
      <c r="F101" s="2"/>
      <c r="G101" s="382" t="s">
        <v>96</v>
      </c>
      <c r="H101" s="382"/>
      <c r="I101" s="10">
        <v>13</v>
      </c>
      <c r="J101" s="10">
        <v>10</v>
      </c>
      <c r="K101" s="4"/>
      <c r="L101" s="4"/>
      <c r="M101" s="4"/>
      <c r="N101" s="48"/>
      <c r="O101" s="170"/>
      <c r="P101" s="170"/>
      <c r="Q101" s="170"/>
      <c r="R101" s="170"/>
      <c r="S101" s="170"/>
      <c r="T101" s="173"/>
      <c r="U101" s="173"/>
      <c r="V101" s="173"/>
      <c r="W101" s="173"/>
      <c r="X101" s="160"/>
      <c r="Y101" s="160"/>
    </row>
    <row r="102" spans="6:29" ht="17.25" hidden="1" customHeight="1" x14ac:dyDescent="0.25">
      <c r="F102" s="2"/>
      <c r="G102" s="382" t="s">
        <v>49</v>
      </c>
      <c r="H102" s="382"/>
      <c r="I102" s="10">
        <v>12</v>
      </c>
      <c r="J102" s="10">
        <v>10</v>
      </c>
      <c r="K102" s="4"/>
      <c r="L102" s="4"/>
      <c r="M102" s="4"/>
      <c r="N102" s="48"/>
      <c r="O102" s="170"/>
      <c r="P102" s="170"/>
      <c r="Q102" s="170"/>
      <c r="R102" s="170"/>
      <c r="S102" s="170"/>
      <c r="T102" s="173"/>
      <c r="U102" s="173"/>
      <c r="V102" s="173"/>
      <c r="W102" s="173"/>
      <c r="X102" s="160"/>
      <c r="Y102" s="160"/>
    </row>
    <row r="103" spans="6:29" ht="17.25" hidden="1" customHeight="1" x14ac:dyDescent="0.25">
      <c r="F103" s="2"/>
      <c r="G103" s="382" t="s">
        <v>92</v>
      </c>
      <c r="H103" s="382"/>
      <c r="I103" s="10">
        <v>20</v>
      </c>
      <c r="J103" s="10">
        <v>14</v>
      </c>
      <c r="K103" s="4"/>
      <c r="L103" s="4"/>
      <c r="M103" s="4"/>
      <c r="N103" s="48"/>
      <c r="O103" s="170"/>
      <c r="P103" s="170"/>
      <c r="Q103" s="170"/>
      <c r="R103" s="170"/>
      <c r="S103" s="170"/>
      <c r="T103" s="173"/>
      <c r="U103" s="173"/>
      <c r="V103" s="173"/>
      <c r="W103" s="173"/>
      <c r="X103" s="160"/>
      <c r="Y103" s="160"/>
    </row>
    <row r="104" spans="6:29" ht="17.25" hidden="1" customHeight="1" x14ac:dyDescent="0.25">
      <c r="F104" s="2"/>
      <c r="G104" s="382" t="s">
        <v>53</v>
      </c>
      <c r="H104" s="382"/>
      <c r="I104" s="10">
        <v>20</v>
      </c>
      <c r="J104" s="10">
        <v>16</v>
      </c>
      <c r="K104" s="4"/>
      <c r="L104" s="4"/>
      <c r="M104" s="4"/>
      <c r="N104" s="48"/>
      <c r="O104" s="170"/>
      <c r="P104" s="170"/>
      <c r="Q104" s="170"/>
      <c r="R104" s="170"/>
      <c r="S104" s="170"/>
      <c r="T104" s="173"/>
      <c r="U104" s="173"/>
      <c r="V104" s="173"/>
      <c r="W104" s="173"/>
      <c r="X104" s="160"/>
      <c r="Y104" s="160"/>
    </row>
    <row r="105" spans="6:29" ht="17.25" hidden="1" customHeight="1" x14ac:dyDescent="0.25">
      <c r="F105" s="2"/>
      <c r="G105" s="382" t="s">
        <v>10</v>
      </c>
      <c r="H105" s="382"/>
      <c r="I105" s="10">
        <v>5</v>
      </c>
      <c r="J105" s="10">
        <v>5</v>
      </c>
      <c r="K105" s="4"/>
      <c r="L105" s="4"/>
      <c r="M105" s="4"/>
      <c r="N105" s="48"/>
      <c r="O105" s="170"/>
      <c r="P105" s="170"/>
      <c r="Q105" s="170"/>
      <c r="R105" s="170"/>
      <c r="S105" s="170"/>
      <c r="T105" s="173"/>
      <c r="U105" s="173"/>
      <c r="V105" s="173"/>
      <c r="W105" s="173"/>
      <c r="X105" s="160"/>
      <c r="Y105" s="160"/>
    </row>
    <row r="106" spans="6:29" ht="27.75" customHeight="1" x14ac:dyDescent="0.25">
      <c r="F106" s="17"/>
      <c r="G106" s="334" t="s">
        <v>38</v>
      </c>
      <c r="H106" s="334"/>
      <c r="I106" s="346">
        <v>50</v>
      </c>
      <c r="J106" s="348"/>
      <c r="K106" s="9">
        <v>3.8</v>
      </c>
      <c r="L106" s="9">
        <v>0.8</v>
      </c>
      <c r="M106" s="9">
        <v>23.9</v>
      </c>
      <c r="N106" s="105">
        <v>117</v>
      </c>
      <c r="O106" s="173">
        <v>43</v>
      </c>
      <c r="P106" s="173">
        <v>6</v>
      </c>
      <c r="Q106" s="173">
        <v>10</v>
      </c>
      <c r="R106" s="173">
        <v>57</v>
      </c>
      <c r="S106" s="173">
        <v>1.8</v>
      </c>
      <c r="T106" s="173"/>
      <c r="U106" s="173">
        <v>0.13</v>
      </c>
      <c r="V106" s="173">
        <v>0.14000000000000001</v>
      </c>
      <c r="W106" s="170"/>
      <c r="X106" s="160"/>
      <c r="Y106" s="160"/>
    </row>
    <row r="107" spans="6:29" ht="27.75" customHeight="1" x14ac:dyDescent="0.25">
      <c r="F107" s="17"/>
      <c r="G107" s="334" t="s">
        <v>56</v>
      </c>
      <c r="H107" s="334"/>
      <c r="I107" s="333">
        <v>75</v>
      </c>
      <c r="J107" s="333"/>
      <c r="K107" s="9">
        <v>5.4</v>
      </c>
      <c r="L107" s="9">
        <v>0.84</v>
      </c>
      <c r="M107" s="9">
        <v>34.700000000000003</v>
      </c>
      <c r="N107" s="105">
        <v>177.7</v>
      </c>
      <c r="O107" s="173">
        <v>67.34</v>
      </c>
      <c r="P107" s="173">
        <v>34.700000000000003</v>
      </c>
      <c r="Q107" s="173">
        <v>15</v>
      </c>
      <c r="R107" s="173">
        <v>83.7</v>
      </c>
      <c r="S107" s="173">
        <v>2.1</v>
      </c>
      <c r="T107" s="173"/>
      <c r="U107" s="173">
        <v>0.2</v>
      </c>
      <c r="V107" s="173">
        <v>0.22</v>
      </c>
      <c r="W107" s="170"/>
      <c r="X107" s="160"/>
      <c r="Y107" s="160"/>
    </row>
    <row r="108" spans="6:29" ht="18.75" customHeight="1" x14ac:dyDescent="0.25">
      <c r="F108" s="2">
        <v>265</v>
      </c>
      <c r="G108" s="338" t="s">
        <v>93</v>
      </c>
      <c r="H108" s="349"/>
      <c r="I108" s="333">
        <v>200</v>
      </c>
      <c r="J108" s="333"/>
      <c r="K108" s="9">
        <v>0.06</v>
      </c>
      <c r="L108" s="9"/>
      <c r="M108" s="9">
        <v>15.17</v>
      </c>
      <c r="N108" s="105">
        <v>60.82</v>
      </c>
      <c r="O108" s="173">
        <v>21.3</v>
      </c>
      <c r="P108" s="173">
        <v>14.2</v>
      </c>
      <c r="Q108" s="173">
        <v>2.4</v>
      </c>
      <c r="R108" s="173">
        <v>4.4000000000000004</v>
      </c>
      <c r="S108" s="175">
        <v>0.36</v>
      </c>
      <c r="T108" s="173"/>
      <c r="U108" s="173"/>
      <c r="V108" s="173"/>
      <c r="W108" s="173">
        <v>2.83</v>
      </c>
      <c r="X108" s="160"/>
      <c r="Y108" s="160"/>
    </row>
    <row r="109" spans="6:29" hidden="1" x14ac:dyDescent="0.25">
      <c r="F109" s="17"/>
      <c r="G109" s="392" t="s">
        <v>11</v>
      </c>
      <c r="H109" s="392"/>
      <c r="I109" s="10">
        <v>0.2</v>
      </c>
      <c r="J109" s="10">
        <v>0.2</v>
      </c>
      <c r="K109" s="3"/>
      <c r="L109" s="3"/>
      <c r="M109" s="3"/>
      <c r="N109" s="43"/>
      <c r="O109" s="211"/>
      <c r="P109" s="211"/>
      <c r="Q109" s="211"/>
      <c r="R109" s="211"/>
      <c r="S109" s="170"/>
      <c r="T109" s="173"/>
      <c r="U109" s="173"/>
      <c r="V109" s="173"/>
      <c r="W109" s="173"/>
      <c r="X109" s="160"/>
      <c r="Y109" s="160"/>
    </row>
    <row r="110" spans="6:29" hidden="1" x14ac:dyDescent="0.25">
      <c r="F110" s="17"/>
      <c r="G110" s="392" t="s">
        <v>41</v>
      </c>
      <c r="H110" s="392"/>
      <c r="I110" s="10">
        <v>204</v>
      </c>
      <c r="J110" s="10">
        <v>204</v>
      </c>
      <c r="K110" s="3"/>
      <c r="L110" s="3"/>
      <c r="M110" s="3"/>
      <c r="N110" s="43"/>
      <c r="O110" s="211"/>
      <c r="P110" s="211"/>
      <c r="Q110" s="211"/>
      <c r="R110" s="211"/>
      <c r="S110" s="170"/>
      <c r="T110" s="173"/>
      <c r="U110" s="173"/>
      <c r="V110" s="173"/>
      <c r="W110" s="173"/>
      <c r="X110" s="160"/>
      <c r="Y110" s="160"/>
    </row>
    <row r="111" spans="6:29" hidden="1" x14ac:dyDescent="0.25">
      <c r="F111" s="17"/>
      <c r="G111" s="382" t="s">
        <v>94</v>
      </c>
      <c r="H111" s="382"/>
      <c r="I111" s="10">
        <v>8</v>
      </c>
      <c r="J111" s="10">
        <v>7</v>
      </c>
      <c r="K111" s="3"/>
      <c r="L111" s="3"/>
      <c r="M111" s="3"/>
      <c r="N111" s="43"/>
      <c r="O111" s="211"/>
      <c r="P111" s="211"/>
      <c r="Q111" s="211"/>
      <c r="R111" s="211"/>
      <c r="S111" s="170"/>
      <c r="T111" s="173"/>
      <c r="U111" s="173"/>
      <c r="V111" s="173"/>
      <c r="W111" s="173"/>
      <c r="X111" s="160"/>
      <c r="Y111" s="160"/>
    </row>
    <row r="112" spans="6:29" hidden="1" x14ac:dyDescent="0.25">
      <c r="F112" s="17"/>
      <c r="G112" s="392" t="s">
        <v>69</v>
      </c>
      <c r="H112" s="392"/>
      <c r="I112" s="10">
        <v>20</v>
      </c>
      <c r="J112" s="10">
        <v>20</v>
      </c>
      <c r="K112" s="3"/>
      <c r="L112" s="3"/>
      <c r="M112" s="3"/>
      <c r="N112" s="43"/>
      <c r="O112" s="211"/>
      <c r="P112" s="211"/>
      <c r="Q112" s="211"/>
      <c r="R112" s="211"/>
      <c r="S112" s="170"/>
      <c r="T112" s="173"/>
      <c r="U112" s="173"/>
      <c r="V112" s="173"/>
      <c r="W112" s="173"/>
      <c r="X112" s="160"/>
      <c r="Y112" s="160"/>
    </row>
    <row r="113" spans="6:26" x14ac:dyDescent="0.25">
      <c r="F113" s="17"/>
      <c r="G113" s="384" t="s">
        <v>42</v>
      </c>
      <c r="H113" s="384"/>
      <c r="I113" s="341">
        <f>I86+I99+I106+I107+I108</f>
        <v>705</v>
      </c>
      <c r="J113" s="342"/>
      <c r="K113" s="3">
        <f>SUM(K86:K112)</f>
        <v>28.55</v>
      </c>
      <c r="L113" s="3">
        <f>SUM(L86:L112)</f>
        <v>30.01</v>
      </c>
      <c r="M113" s="3">
        <f>SUM(M86:M112)</f>
        <v>115.25</v>
      </c>
      <c r="N113" s="43">
        <f>SUM(N86:N112)</f>
        <v>794.4</v>
      </c>
      <c r="O113" s="211">
        <f>O86+O99+O106+O107+O108</f>
        <v>703.64</v>
      </c>
      <c r="P113" s="211">
        <f t="shared" ref="P113:W113" si="3">P86+P99+P106+P107+P108</f>
        <v>152.69999999999999</v>
      </c>
      <c r="Q113" s="211">
        <f t="shared" si="3"/>
        <v>84.820000000000007</v>
      </c>
      <c r="R113" s="211">
        <f t="shared" si="3"/>
        <v>298.5</v>
      </c>
      <c r="S113" s="211">
        <f t="shared" si="3"/>
        <v>7.9000000000000012</v>
      </c>
      <c r="T113" s="211">
        <f t="shared" si="3"/>
        <v>30.1</v>
      </c>
      <c r="U113" s="211">
        <f t="shared" si="3"/>
        <v>0.51</v>
      </c>
      <c r="V113" s="211">
        <f t="shared" si="3"/>
        <v>0.59</v>
      </c>
      <c r="W113" s="211">
        <f t="shared" si="3"/>
        <v>19.93</v>
      </c>
      <c r="X113" s="160"/>
      <c r="Y113" s="160"/>
    </row>
    <row r="114" spans="6:26" ht="12.75" customHeight="1" x14ac:dyDescent="0.25">
      <c r="F114" s="89"/>
      <c r="G114" s="26"/>
      <c r="H114" s="26"/>
      <c r="I114" s="27"/>
      <c r="J114" s="27"/>
      <c r="K114" s="27"/>
      <c r="L114" s="27"/>
      <c r="M114" s="27"/>
      <c r="N114" s="168">
        <f>N113/N122</f>
        <v>0.25211684206517465</v>
      </c>
      <c r="O114" s="226"/>
      <c r="P114" s="226"/>
      <c r="Q114" s="226"/>
      <c r="R114" s="226"/>
      <c r="S114" s="170"/>
      <c r="T114" s="173"/>
      <c r="U114" s="173"/>
      <c r="V114" s="173"/>
      <c r="W114" s="173"/>
      <c r="X114" s="160"/>
      <c r="Y114" s="160"/>
    </row>
    <row r="115" spans="6:26" ht="12" customHeight="1" x14ac:dyDescent="0.25">
      <c r="F115" s="89"/>
      <c r="G115" s="41" t="s">
        <v>70</v>
      </c>
      <c r="H115" s="42"/>
      <c r="I115" s="3"/>
      <c r="J115" s="3">
        <v>7</v>
      </c>
      <c r="K115" s="27"/>
      <c r="L115" s="27"/>
      <c r="M115" s="27"/>
      <c r="N115" s="168"/>
      <c r="O115" s="226"/>
      <c r="P115" s="226"/>
      <c r="Q115" s="226"/>
      <c r="R115" s="226"/>
      <c r="S115" s="170"/>
      <c r="T115" s="173"/>
      <c r="U115" s="173"/>
      <c r="V115" s="173"/>
      <c r="W115" s="173"/>
      <c r="X115" s="160"/>
      <c r="Y115" s="160"/>
    </row>
    <row r="116" spans="6:26" ht="13.5" customHeight="1" x14ac:dyDescent="0.25">
      <c r="F116" s="333" t="s">
        <v>71</v>
      </c>
      <c r="G116" s="333"/>
      <c r="H116" s="333"/>
      <c r="I116" s="333"/>
      <c r="J116" s="333"/>
      <c r="K116" s="333"/>
      <c r="L116" s="333"/>
      <c r="M116" s="333"/>
      <c r="N116" s="346"/>
      <c r="O116" s="176"/>
      <c r="P116" s="176"/>
      <c r="Q116" s="176"/>
      <c r="R116" s="176"/>
      <c r="S116" s="170"/>
      <c r="T116" s="173"/>
      <c r="U116" s="173"/>
      <c r="V116" s="173"/>
      <c r="W116" s="173"/>
      <c r="X116" s="160"/>
      <c r="Y116" s="160"/>
    </row>
    <row r="117" spans="6:26" x14ac:dyDescent="0.25">
      <c r="F117" s="2">
        <v>245</v>
      </c>
      <c r="G117" s="391" t="s">
        <v>219</v>
      </c>
      <c r="H117" s="391"/>
      <c r="I117" s="337">
        <v>200</v>
      </c>
      <c r="J117" s="337"/>
      <c r="K117" s="3">
        <v>5.6</v>
      </c>
      <c r="L117" s="3">
        <v>5</v>
      </c>
      <c r="M117" s="3">
        <v>8</v>
      </c>
      <c r="N117" s="43">
        <v>100</v>
      </c>
      <c r="O117" s="101">
        <v>292</v>
      </c>
      <c r="P117" s="130">
        <v>248</v>
      </c>
      <c r="Q117" s="130">
        <v>28</v>
      </c>
      <c r="R117" s="130">
        <v>184</v>
      </c>
      <c r="S117" s="130">
        <v>0.2</v>
      </c>
      <c r="T117" s="130">
        <v>40</v>
      </c>
      <c r="U117" s="130">
        <v>0.04</v>
      </c>
      <c r="V117" s="130">
        <v>0.2</v>
      </c>
      <c r="W117" s="130">
        <v>0.6</v>
      </c>
      <c r="X117" s="160"/>
      <c r="Y117" s="160"/>
    </row>
    <row r="118" spans="6:26" hidden="1" x14ac:dyDescent="0.25">
      <c r="F118" s="17"/>
      <c r="G118" s="408" t="s">
        <v>219</v>
      </c>
      <c r="H118" s="353"/>
      <c r="I118" s="8">
        <v>210</v>
      </c>
      <c r="J118" s="8">
        <v>200</v>
      </c>
      <c r="K118" s="3"/>
      <c r="L118" s="3"/>
      <c r="M118" s="3"/>
      <c r="N118" s="43"/>
      <c r="O118" s="211"/>
      <c r="P118" s="211"/>
      <c r="Q118" s="211"/>
      <c r="R118" s="211"/>
      <c r="S118" s="170"/>
      <c r="T118" s="173"/>
      <c r="U118" s="173"/>
      <c r="V118" s="173"/>
      <c r="W118" s="173"/>
      <c r="X118" s="160"/>
      <c r="Y118" s="160"/>
    </row>
    <row r="119" spans="6:26" ht="30" customHeight="1" x14ac:dyDescent="0.25">
      <c r="F119" s="17"/>
      <c r="G119" s="334" t="s">
        <v>38</v>
      </c>
      <c r="H119" s="334"/>
      <c r="I119" s="346">
        <v>25</v>
      </c>
      <c r="J119" s="348"/>
      <c r="K119" s="9">
        <v>1.9</v>
      </c>
      <c r="L119" s="9">
        <v>0.4</v>
      </c>
      <c r="M119" s="9">
        <v>11.9</v>
      </c>
      <c r="N119" s="105">
        <v>58.7</v>
      </c>
      <c r="O119" s="173">
        <v>21</v>
      </c>
      <c r="P119" s="173">
        <v>3</v>
      </c>
      <c r="Q119" s="173">
        <v>5</v>
      </c>
      <c r="R119" s="173">
        <v>28.5</v>
      </c>
      <c r="S119" s="173">
        <v>0.9</v>
      </c>
      <c r="T119" s="173"/>
      <c r="U119" s="173">
        <v>0.06</v>
      </c>
      <c r="V119" s="173">
        <v>7.0000000000000007E-2</v>
      </c>
      <c r="W119" s="173"/>
      <c r="X119" s="160"/>
      <c r="Y119" s="160"/>
    </row>
    <row r="120" spans="6:26" x14ac:dyDescent="0.25">
      <c r="F120" s="17"/>
      <c r="G120" s="384" t="s">
        <v>42</v>
      </c>
      <c r="H120" s="384"/>
      <c r="I120" s="341">
        <f>I117+I119</f>
        <v>225</v>
      </c>
      <c r="J120" s="342"/>
      <c r="K120" s="3">
        <f>SUM(K117:K119)</f>
        <v>7.5</v>
      </c>
      <c r="L120" s="3">
        <f>SUM(L117:L119)</f>
        <v>5.4</v>
      </c>
      <c r="M120" s="3">
        <f>SUM(M117:M119)</f>
        <v>19.899999999999999</v>
      </c>
      <c r="N120" s="43">
        <f>SUM(N117:N119)</f>
        <v>158.69999999999999</v>
      </c>
      <c r="O120" s="211">
        <f>SUM(O117:O119)</f>
        <v>313</v>
      </c>
      <c r="P120" s="211">
        <f t="shared" ref="P120:W120" si="4">SUM(P117:P119)</f>
        <v>251</v>
      </c>
      <c r="Q120" s="211">
        <f t="shared" si="4"/>
        <v>33</v>
      </c>
      <c r="R120" s="211">
        <f t="shared" si="4"/>
        <v>212.5</v>
      </c>
      <c r="S120" s="211">
        <f t="shared" si="4"/>
        <v>1.1000000000000001</v>
      </c>
      <c r="T120" s="211">
        <f t="shared" si="4"/>
        <v>40</v>
      </c>
      <c r="U120" s="211">
        <f t="shared" si="4"/>
        <v>0.1</v>
      </c>
      <c r="V120" s="211">
        <f t="shared" si="4"/>
        <v>0.27</v>
      </c>
      <c r="W120" s="211">
        <f t="shared" si="4"/>
        <v>0.6</v>
      </c>
      <c r="X120" s="187"/>
      <c r="Y120" s="187"/>
      <c r="Z120" s="34"/>
    </row>
    <row r="121" spans="6:26" ht="12.75" customHeight="1" x14ac:dyDescent="0.25">
      <c r="F121" s="17"/>
      <c r="G121" s="385"/>
      <c r="H121" s="385"/>
      <c r="I121" s="3"/>
      <c r="J121" s="3"/>
      <c r="K121" s="3"/>
      <c r="L121" s="3"/>
      <c r="M121" s="3"/>
      <c r="N121" s="192">
        <f>N120/N122</f>
        <v>5.0366242240361549E-2</v>
      </c>
      <c r="O121" s="226"/>
      <c r="P121" s="226"/>
      <c r="Q121" s="226"/>
      <c r="R121" s="226"/>
      <c r="S121" s="170"/>
      <c r="T121" s="173"/>
      <c r="U121" s="173"/>
      <c r="V121" s="173"/>
      <c r="W121" s="173"/>
      <c r="X121" s="160"/>
      <c r="Y121" s="160"/>
    </row>
    <row r="122" spans="6:26" ht="15.75" customHeight="1" x14ac:dyDescent="0.3">
      <c r="F122" s="17"/>
      <c r="G122" s="386" t="s">
        <v>73</v>
      </c>
      <c r="H122" s="386"/>
      <c r="I122" s="341">
        <f>I29+I35+I68+I83+I113+I120</f>
        <v>3060</v>
      </c>
      <c r="J122" s="342"/>
      <c r="K122" s="46">
        <f>K29+K35+K68+K83+K113+K120</f>
        <v>107.05</v>
      </c>
      <c r="L122" s="46">
        <f>L29+L35+L68+L83+L113+L120</f>
        <v>90.81</v>
      </c>
      <c r="M122" s="46">
        <f>M29+M35+M68+M83+M113+M120</f>
        <v>468.23</v>
      </c>
      <c r="N122" s="210">
        <f>N29+N35+N68+N83+N113+N120</f>
        <v>3150.9199999999996</v>
      </c>
      <c r="O122" s="212">
        <f>O29+O35+O68+O83+O113+O120</f>
        <v>2598.56</v>
      </c>
      <c r="P122" s="212">
        <f t="shared" ref="P122:W122" si="5">P29+P35+P68+P83+P113+P120</f>
        <v>1142.8800000000001</v>
      </c>
      <c r="Q122" s="212">
        <f t="shared" si="5"/>
        <v>334.21000000000004</v>
      </c>
      <c r="R122" s="212">
        <f t="shared" si="5"/>
        <v>1336.81</v>
      </c>
      <c r="S122" s="212">
        <f t="shared" si="5"/>
        <v>24.07</v>
      </c>
      <c r="T122" s="212">
        <f t="shared" si="5"/>
        <v>255.29999999999998</v>
      </c>
      <c r="U122" s="212">
        <f t="shared" si="5"/>
        <v>1.6160000000000001</v>
      </c>
      <c r="V122" s="176">
        <f t="shared" si="5"/>
        <v>2.044</v>
      </c>
      <c r="W122" s="176">
        <f t="shared" si="5"/>
        <v>94.359999999999985</v>
      </c>
      <c r="X122" s="160"/>
      <c r="Y122" s="160"/>
    </row>
    <row r="123" spans="6:26" ht="18.75" hidden="1" x14ac:dyDescent="0.3">
      <c r="G123" s="139" t="s">
        <v>303</v>
      </c>
      <c r="H123" s="139"/>
      <c r="I123" s="15"/>
      <c r="J123" s="11"/>
    </row>
    <row r="124" spans="6:26" ht="18.75" hidden="1" x14ac:dyDescent="0.3">
      <c r="G124" s="139" t="s">
        <v>304</v>
      </c>
      <c r="H124" s="139"/>
      <c r="I124" s="15"/>
      <c r="J124" s="11"/>
      <c r="K124" s="64">
        <f>K122*4</f>
        <v>428.2</v>
      </c>
      <c r="L124" s="64">
        <f>L122*9</f>
        <v>817.29</v>
      </c>
      <c r="M124" s="64">
        <f>M122*4</f>
        <v>1872.92</v>
      </c>
    </row>
    <row r="125" spans="6:26" ht="18.75" hidden="1" x14ac:dyDescent="0.3">
      <c r="G125" s="139" t="s">
        <v>305</v>
      </c>
      <c r="H125" s="139"/>
      <c r="I125" s="15"/>
      <c r="J125" s="11"/>
      <c r="K125" s="149">
        <f>K124/N122</f>
        <v>0.13589681743744686</v>
      </c>
      <c r="L125" s="149">
        <f>L124/N122</f>
        <v>0.25938138702347252</v>
      </c>
      <c r="M125" s="149">
        <f>M124/N122</f>
        <v>0.5944041740190168</v>
      </c>
    </row>
    <row r="126" spans="6:26" ht="18.75" hidden="1" x14ac:dyDescent="0.3">
      <c r="G126" s="139" t="s">
        <v>306</v>
      </c>
      <c r="H126" s="139"/>
      <c r="I126" s="15"/>
      <c r="J126" s="11"/>
    </row>
    <row r="127" spans="6:26" hidden="1" x14ac:dyDescent="0.25"/>
  </sheetData>
  <sheetProtection selectLockedCells="1" selectUnlockedCells="1"/>
  <mergeCells count="276">
    <mergeCell ref="T54:U54"/>
    <mergeCell ref="T55:U55"/>
    <mergeCell ref="T56:U56"/>
    <mergeCell ref="T57:U57"/>
    <mergeCell ref="T53:U53"/>
    <mergeCell ref="T51:U51"/>
    <mergeCell ref="T52:U52"/>
    <mergeCell ref="F1:N3"/>
    <mergeCell ref="I15:I16"/>
    <mergeCell ref="J15:J16"/>
    <mergeCell ref="F17:N17"/>
    <mergeCell ref="G18:H18"/>
    <mergeCell ref="F4:N4"/>
    <mergeCell ref="F5:N5"/>
    <mergeCell ref="F14:F16"/>
    <mergeCell ref="N14:N16"/>
    <mergeCell ref="I40:J40"/>
    <mergeCell ref="I48:J48"/>
    <mergeCell ref="I23:J23"/>
    <mergeCell ref="F37:N37"/>
    <mergeCell ref="G27:H27"/>
    <mergeCell ref="G28:H28"/>
    <mergeCell ref="G47:H47"/>
    <mergeCell ref="I24:J24"/>
    <mergeCell ref="G25:H25"/>
    <mergeCell ref="G26:H26"/>
    <mergeCell ref="G19:H19"/>
    <mergeCell ref="G20:H20"/>
    <mergeCell ref="G14:H16"/>
    <mergeCell ref="I14:J14"/>
    <mergeCell ref="K14:M15"/>
    <mergeCell ref="I18:J18"/>
    <mergeCell ref="T49:U49"/>
    <mergeCell ref="T50:U50"/>
    <mergeCell ref="G21:H21"/>
    <mergeCell ref="G22:H22"/>
    <mergeCell ref="G23:H23"/>
    <mergeCell ref="G38:H38"/>
    <mergeCell ref="I38:J38"/>
    <mergeCell ref="G24:H24"/>
    <mergeCell ref="I29:J29"/>
    <mergeCell ref="I22:J22"/>
    <mergeCell ref="G33:H33"/>
    <mergeCell ref="I33:J33"/>
    <mergeCell ref="G29:H29"/>
    <mergeCell ref="F31:N31"/>
    <mergeCell ref="G32:H32"/>
    <mergeCell ref="I32:J32"/>
    <mergeCell ref="I34:J34"/>
    <mergeCell ref="I35:J35"/>
    <mergeCell ref="G34:H34"/>
    <mergeCell ref="G35:H35"/>
    <mergeCell ref="G39:H39"/>
    <mergeCell ref="I68:J68"/>
    <mergeCell ref="G45:H45"/>
    <mergeCell ref="G46:H46"/>
    <mergeCell ref="G40:H40"/>
    <mergeCell ref="G41:H41"/>
    <mergeCell ref="G43:H43"/>
    <mergeCell ref="I71:J71"/>
    <mergeCell ref="G62:H62"/>
    <mergeCell ref="G63:H63"/>
    <mergeCell ref="G94:H94"/>
    <mergeCell ref="G61:H61"/>
    <mergeCell ref="G49:H49"/>
    <mergeCell ref="G50:H50"/>
    <mergeCell ref="G57:H57"/>
    <mergeCell ref="G44:H44"/>
    <mergeCell ref="G54:H54"/>
    <mergeCell ref="G55:H55"/>
    <mergeCell ref="G56:H56"/>
    <mergeCell ref="I122:J122"/>
    <mergeCell ref="I120:J120"/>
    <mergeCell ref="I113:J113"/>
    <mergeCell ref="I83:J83"/>
    <mergeCell ref="I61:J61"/>
    <mergeCell ref="G72:H72"/>
    <mergeCell ref="G73:H73"/>
    <mergeCell ref="A58:B58"/>
    <mergeCell ref="C58:D58"/>
    <mergeCell ref="G58:H58"/>
    <mergeCell ref="I58:J58"/>
    <mergeCell ref="W58:X58"/>
    <mergeCell ref="G42:H42"/>
    <mergeCell ref="G51:H51"/>
    <mergeCell ref="G52:H52"/>
    <mergeCell ref="G53:H53"/>
    <mergeCell ref="G48:H48"/>
    <mergeCell ref="Z58:AA58"/>
    <mergeCell ref="AB58:AC58"/>
    <mergeCell ref="AK58:AL58"/>
    <mergeCell ref="AM58:AN58"/>
    <mergeCell ref="AS58:AT58"/>
    <mergeCell ref="AU58:AV58"/>
    <mergeCell ref="BA58:BB58"/>
    <mergeCell ref="BC58:BD58"/>
    <mergeCell ref="BI58:BJ58"/>
    <mergeCell ref="BK58:BL58"/>
    <mergeCell ref="BQ58:BR58"/>
    <mergeCell ref="BS58:BT58"/>
    <mergeCell ref="BY58:BZ58"/>
    <mergeCell ref="CA58:CB58"/>
    <mergeCell ref="CG58:CH58"/>
    <mergeCell ref="CI58:CJ58"/>
    <mergeCell ref="CO58:CP58"/>
    <mergeCell ref="CQ58:CR58"/>
    <mergeCell ref="CW58:CX58"/>
    <mergeCell ref="CY58:CZ58"/>
    <mergeCell ref="DE58:DF58"/>
    <mergeCell ref="DG58:DH58"/>
    <mergeCell ref="DM58:DN58"/>
    <mergeCell ref="DO58:DP58"/>
    <mergeCell ref="DU58:DV58"/>
    <mergeCell ref="DW58:DX58"/>
    <mergeCell ref="EC58:ED58"/>
    <mergeCell ref="EE58:EF58"/>
    <mergeCell ref="EK58:EL58"/>
    <mergeCell ref="EM58:EN58"/>
    <mergeCell ref="ES58:ET58"/>
    <mergeCell ref="EU58:EV58"/>
    <mergeCell ref="FA58:FB58"/>
    <mergeCell ref="FC58:FD58"/>
    <mergeCell ref="FI58:FJ58"/>
    <mergeCell ref="FK58:FL58"/>
    <mergeCell ref="FQ58:FR58"/>
    <mergeCell ref="FS58:FT58"/>
    <mergeCell ref="FY58:FZ58"/>
    <mergeCell ref="GA58:GB58"/>
    <mergeCell ref="GG58:GH58"/>
    <mergeCell ref="GI58:GJ58"/>
    <mergeCell ref="GO58:GP58"/>
    <mergeCell ref="GQ58:GR58"/>
    <mergeCell ref="GW58:GX58"/>
    <mergeCell ref="GY58:GZ58"/>
    <mergeCell ref="HE58:HF58"/>
    <mergeCell ref="HG58:HH58"/>
    <mergeCell ref="HM58:HN58"/>
    <mergeCell ref="HO58:HP58"/>
    <mergeCell ref="HU58:HV58"/>
    <mergeCell ref="HW58:HX58"/>
    <mergeCell ref="IC58:ID58"/>
    <mergeCell ref="IE58:IF58"/>
    <mergeCell ref="IK58:IL58"/>
    <mergeCell ref="IM58:IN58"/>
    <mergeCell ref="IS58:IT58"/>
    <mergeCell ref="IU58:IV58"/>
    <mergeCell ref="A59:B59"/>
    <mergeCell ref="G59:H59"/>
    <mergeCell ref="U59:V59"/>
    <mergeCell ref="Z59:AA59"/>
    <mergeCell ref="AK59:AL59"/>
    <mergeCell ref="AS59:AT59"/>
    <mergeCell ref="BA59:BB59"/>
    <mergeCell ref="BI59:BJ59"/>
    <mergeCell ref="BQ59:BR59"/>
    <mergeCell ref="BY59:BZ59"/>
    <mergeCell ref="CG59:CH59"/>
    <mergeCell ref="CO59:CP59"/>
    <mergeCell ref="CW59:CX59"/>
    <mergeCell ref="DE59:DF59"/>
    <mergeCell ref="DM59:DN59"/>
    <mergeCell ref="DU59:DV59"/>
    <mergeCell ref="EC59:ED59"/>
    <mergeCell ref="EK59:EL59"/>
    <mergeCell ref="ES59:ET59"/>
    <mergeCell ref="FA59:FB59"/>
    <mergeCell ref="FI59:FJ59"/>
    <mergeCell ref="FQ59:FR59"/>
    <mergeCell ref="FY59:FZ59"/>
    <mergeCell ref="GG59:GH59"/>
    <mergeCell ref="GO59:GP59"/>
    <mergeCell ref="GW59:GX59"/>
    <mergeCell ref="HE59:HF59"/>
    <mergeCell ref="HM59:HN59"/>
    <mergeCell ref="HU59:HV59"/>
    <mergeCell ref="IC59:ID59"/>
    <mergeCell ref="IK59:IL59"/>
    <mergeCell ref="IS59:IT59"/>
    <mergeCell ref="A60:B60"/>
    <mergeCell ref="G60:H60"/>
    <mergeCell ref="U60:V60"/>
    <mergeCell ref="Z60:AA60"/>
    <mergeCell ref="AK60:AL60"/>
    <mergeCell ref="AS60:AT60"/>
    <mergeCell ref="BA60:BB60"/>
    <mergeCell ref="BI60:BJ60"/>
    <mergeCell ref="BQ60:BR60"/>
    <mergeCell ref="BY60:BZ60"/>
    <mergeCell ref="CG60:CH60"/>
    <mergeCell ref="CO60:CP60"/>
    <mergeCell ref="CW60:CX60"/>
    <mergeCell ref="DE60:DF60"/>
    <mergeCell ref="DM60:DN60"/>
    <mergeCell ref="DU60:DV60"/>
    <mergeCell ref="EC60:ED60"/>
    <mergeCell ref="EK60:EL60"/>
    <mergeCell ref="ES60:ET60"/>
    <mergeCell ref="FA60:FB60"/>
    <mergeCell ref="FI60:FJ60"/>
    <mergeCell ref="FQ60:FR60"/>
    <mergeCell ref="FY60:FZ60"/>
    <mergeCell ref="GG60:GH60"/>
    <mergeCell ref="GO60:GP60"/>
    <mergeCell ref="GW60:GX60"/>
    <mergeCell ref="HE60:HF60"/>
    <mergeCell ref="HM60:HN60"/>
    <mergeCell ref="HU60:HV60"/>
    <mergeCell ref="IC60:ID60"/>
    <mergeCell ref="IK60:IL60"/>
    <mergeCell ref="IS60:IT60"/>
    <mergeCell ref="X63:Y63"/>
    <mergeCell ref="G64:H64"/>
    <mergeCell ref="X64:Y64"/>
    <mergeCell ref="G65:H65"/>
    <mergeCell ref="X65:Y65"/>
    <mergeCell ref="G66:H66"/>
    <mergeCell ref="I66:J66"/>
    <mergeCell ref="I73:J73"/>
    <mergeCell ref="G74:H74"/>
    <mergeCell ref="G75:H75"/>
    <mergeCell ref="G67:H67"/>
    <mergeCell ref="I67:J67"/>
    <mergeCell ref="G68:H68"/>
    <mergeCell ref="F70:N70"/>
    <mergeCell ref="G71:H71"/>
    <mergeCell ref="G106:H106"/>
    <mergeCell ref="G107:H107"/>
    <mergeCell ref="I107:J107"/>
    <mergeCell ref="G99:H99"/>
    <mergeCell ref="I99:J99"/>
    <mergeCell ref="I106:J106"/>
    <mergeCell ref="G100:H100"/>
    <mergeCell ref="G105:H105"/>
    <mergeCell ref="G103:H103"/>
    <mergeCell ref="G104:H104"/>
    <mergeCell ref="G108:H108"/>
    <mergeCell ref="I108:J108"/>
    <mergeCell ref="G109:H109"/>
    <mergeCell ref="G110:H110"/>
    <mergeCell ref="G111:H111"/>
    <mergeCell ref="G112:H112"/>
    <mergeCell ref="G120:H120"/>
    <mergeCell ref="G121:H121"/>
    <mergeCell ref="G122:H122"/>
    <mergeCell ref="G113:H113"/>
    <mergeCell ref="F116:N116"/>
    <mergeCell ref="G117:H117"/>
    <mergeCell ref="I117:J117"/>
    <mergeCell ref="G118:H118"/>
    <mergeCell ref="G119:H119"/>
    <mergeCell ref="I119:J119"/>
    <mergeCell ref="G91:H91"/>
    <mergeCell ref="I86:J86"/>
    <mergeCell ref="G76:H76"/>
    <mergeCell ref="G77:H77"/>
    <mergeCell ref="G78:H78"/>
    <mergeCell ref="G79:H79"/>
    <mergeCell ref="G80:H80"/>
    <mergeCell ref="G81:H81"/>
    <mergeCell ref="G82:H82"/>
    <mergeCell ref="G92:H92"/>
    <mergeCell ref="G93:H93"/>
    <mergeCell ref="G98:H98"/>
    <mergeCell ref="G95:H95"/>
    <mergeCell ref="G96:H96"/>
    <mergeCell ref="G97:H97"/>
    <mergeCell ref="O14:W15"/>
    <mergeCell ref="G101:H101"/>
    <mergeCell ref="G102:H102"/>
    <mergeCell ref="G87:H87"/>
    <mergeCell ref="G88:H88"/>
    <mergeCell ref="G83:H83"/>
    <mergeCell ref="F85:N85"/>
    <mergeCell ref="G86:H86"/>
    <mergeCell ref="G89:H89"/>
    <mergeCell ref="G90:H90"/>
  </mergeCells>
  <pageMargins left="0.7" right="0.7" top="0.75" bottom="0.75" header="0.51180555555555551" footer="0.51180555555555551"/>
  <pageSetup paperSize="9" scale="91" firstPageNumber="0" orientation="landscape" verticalDpi="300" r:id="rId1"/>
  <headerFooter alignWithMargins="0"/>
  <colBreaks count="1" manualBreakCount="1">
    <brk id="23" max="1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"/>
  <sheetViews>
    <sheetView view="pageBreakPreview" topLeftCell="F42" zoomScale="110" zoomScaleNormal="160" zoomScaleSheetLayoutView="110" workbookViewId="0">
      <selection activeCell="L114" sqref="L114"/>
    </sheetView>
  </sheetViews>
  <sheetFormatPr defaultRowHeight="15" x14ac:dyDescent="0.25"/>
  <cols>
    <col min="1" max="5" width="0" hidden="1" customWidth="1"/>
    <col min="6" max="6" width="6" customWidth="1"/>
    <col min="8" max="8" width="18.28515625" customWidth="1"/>
    <col min="9" max="9" width="7.42578125" customWidth="1"/>
    <col min="10" max="10" width="8.140625" customWidth="1"/>
    <col min="11" max="11" width="7" customWidth="1"/>
    <col min="12" max="12" width="6.42578125" customWidth="1"/>
    <col min="13" max="13" width="8.28515625" customWidth="1"/>
    <col min="14" max="14" width="9" customWidth="1"/>
    <col min="15" max="15" width="6.140625" customWidth="1"/>
    <col min="16" max="16" width="5.85546875" customWidth="1"/>
    <col min="17" max="17" width="5.42578125" customWidth="1"/>
    <col min="18" max="18" width="5.5703125" customWidth="1"/>
    <col min="19" max="19" width="5.28515625" style="5" customWidth="1"/>
    <col min="20" max="21" width="5.7109375" style="5" customWidth="1"/>
    <col min="22" max="23" width="5.5703125" style="5" customWidth="1"/>
    <col min="24" max="24" width="2.5703125" style="5" hidden="1" customWidth="1"/>
    <col min="25" max="25" width="7.42578125" style="5" customWidth="1"/>
    <col min="26" max="26" width="6.7109375" style="5" customWidth="1"/>
    <col min="27" max="27" width="8.140625" style="5" customWidth="1"/>
    <col min="28" max="31" width="9.140625" style="5"/>
  </cols>
  <sheetData>
    <row r="1" spans="1:24" ht="15" customHeight="1" x14ac:dyDescent="0.25">
      <c r="A1" s="51" t="s">
        <v>195</v>
      </c>
      <c r="B1" s="52"/>
      <c r="C1" s="52"/>
      <c r="D1" s="52"/>
      <c r="E1" s="52"/>
      <c r="F1" s="320" t="s">
        <v>260</v>
      </c>
      <c r="G1" s="320"/>
      <c r="H1" s="320"/>
      <c r="I1" s="320"/>
      <c r="J1" s="320"/>
      <c r="K1" s="320"/>
      <c r="L1" s="320"/>
      <c r="M1" s="320"/>
      <c r="N1" s="320"/>
    </row>
    <row r="2" spans="1:24" x14ac:dyDescent="0.25">
      <c r="A2" s="52" t="s">
        <v>1</v>
      </c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</row>
    <row r="3" spans="1:24" ht="12" customHeight="1" x14ac:dyDescent="0.25">
      <c r="A3" s="52" t="s">
        <v>2</v>
      </c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</row>
    <row r="4" spans="1:24" ht="13.5" customHeight="1" x14ac:dyDescent="0.25">
      <c r="F4" s="322" t="s">
        <v>298</v>
      </c>
      <c r="G4" s="322"/>
      <c r="H4" s="322"/>
      <c r="I4" s="322"/>
      <c r="J4" s="322"/>
      <c r="K4" s="322"/>
      <c r="L4" s="322"/>
      <c r="M4" s="322"/>
      <c r="N4" s="322"/>
    </row>
    <row r="5" spans="1:24" ht="13.5" customHeight="1" x14ac:dyDescent="0.25">
      <c r="F5" s="322" t="s">
        <v>18</v>
      </c>
      <c r="G5" s="322"/>
      <c r="H5" s="322"/>
      <c r="I5" s="322"/>
      <c r="J5" s="322"/>
      <c r="K5" s="322"/>
      <c r="L5" s="322"/>
      <c r="M5" s="322"/>
      <c r="N5" s="322"/>
    </row>
    <row r="6" spans="1:24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4" x14ac:dyDescent="0.25">
      <c r="F7" s="205" t="s">
        <v>19</v>
      </c>
      <c r="G7" s="205"/>
      <c r="H7" s="205"/>
      <c r="I7" s="205"/>
      <c r="J7" s="205"/>
      <c r="K7" s="205"/>
      <c r="L7" s="205"/>
      <c r="M7" s="205"/>
      <c r="N7" s="206"/>
      <c r="O7" s="207"/>
      <c r="P7" s="207"/>
      <c r="Q7" s="207"/>
      <c r="R7" s="207"/>
      <c r="S7" s="208"/>
      <c r="T7" s="208"/>
      <c r="U7" s="208"/>
      <c r="V7" s="208"/>
      <c r="W7" s="208"/>
    </row>
    <row r="8" spans="1:24" x14ac:dyDescent="0.25">
      <c r="F8" s="205" t="s">
        <v>20</v>
      </c>
      <c r="G8" s="205"/>
      <c r="H8" s="205"/>
      <c r="I8" s="205"/>
      <c r="J8" s="205"/>
      <c r="K8" s="205"/>
      <c r="L8" s="205"/>
      <c r="M8" s="205"/>
      <c r="N8" s="206"/>
      <c r="O8" s="207"/>
      <c r="P8" s="207"/>
      <c r="Q8" s="207"/>
      <c r="R8" s="207"/>
      <c r="S8" s="208"/>
      <c r="T8" s="208"/>
      <c r="U8" s="208"/>
      <c r="V8" s="208"/>
      <c r="W8" s="208"/>
    </row>
    <row r="9" spans="1:24" x14ac:dyDescent="0.25">
      <c r="F9" s="205" t="s">
        <v>21</v>
      </c>
      <c r="G9" s="205"/>
      <c r="H9" s="205"/>
      <c r="I9" s="205"/>
      <c r="J9" s="205"/>
      <c r="K9" s="205"/>
      <c r="L9" s="205"/>
      <c r="M9" s="205"/>
      <c r="N9" s="206"/>
      <c r="O9" s="207"/>
      <c r="P9" s="207"/>
      <c r="Q9" s="207"/>
      <c r="R9" s="207"/>
      <c r="S9" s="208"/>
      <c r="T9" s="208"/>
      <c r="U9" s="208"/>
      <c r="V9" s="208"/>
      <c r="W9" s="208"/>
    </row>
    <row r="10" spans="1:24" x14ac:dyDescent="0.25">
      <c r="F10" s="205" t="s">
        <v>22</v>
      </c>
      <c r="G10" s="205"/>
      <c r="H10" s="205"/>
      <c r="I10" s="205"/>
      <c r="J10" s="205"/>
      <c r="K10" s="205"/>
      <c r="L10" s="205"/>
      <c r="M10" s="205"/>
      <c r="N10" s="206"/>
      <c r="O10" s="207"/>
      <c r="P10" s="207"/>
      <c r="Q10" s="207"/>
      <c r="R10" s="207"/>
      <c r="S10" s="208"/>
      <c r="T10" s="208"/>
      <c r="U10" s="208"/>
      <c r="V10" s="208"/>
      <c r="W10" s="208"/>
    </row>
    <row r="11" spans="1:24" x14ac:dyDescent="0.25">
      <c r="F11" s="205" t="s">
        <v>23</v>
      </c>
      <c r="G11" s="205"/>
      <c r="H11" s="205"/>
      <c r="I11" s="205"/>
      <c r="J11" s="205"/>
      <c r="K11" s="205"/>
      <c r="L11" s="205"/>
      <c r="M11" s="205"/>
      <c r="N11" s="206"/>
      <c r="O11" s="207"/>
      <c r="P11" s="207"/>
      <c r="Q11" s="207"/>
      <c r="R11" s="207"/>
      <c r="S11" s="208"/>
      <c r="T11" s="208"/>
      <c r="U11" s="208"/>
      <c r="V11" s="208"/>
      <c r="W11" s="208"/>
    </row>
    <row r="12" spans="1:24" ht="8.25" hidden="1" customHeight="1" x14ac:dyDescent="0.25"/>
    <row r="13" spans="1:24" ht="11.25" customHeight="1" x14ac:dyDescent="0.25">
      <c r="F13" s="323" t="s">
        <v>24</v>
      </c>
      <c r="G13" s="324" t="s">
        <v>25</v>
      </c>
      <c r="H13" s="324"/>
      <c r="I13" s="325" t="s">
        <v>26</v>
      </c>
      <c r="J13" s="325"/>
      <c r="K13" s="323" t="s">
        <v>12</v>
      </c>
      <c r="L13" s="323"/>
      <c r="M13" s="323"/>
      <c r="N13" s="326" t="s">
        <v>13</v>
      </c>
      <c r="O13" s="327" t="s">
        <v>336</v>
      </c>
      <c r="P13" s="328"/>
      <c r="Q13" s="328"/>
      <c r="R13" s="328"/>
      <c r="S13" s="328"/>
      <c r="T13" s="328"/>
      <c r="U13" s="328"/>
      <c r="V13" s="328"/>
      <c r="W13" s="329"/>
    </row>
    <row r="14" spans="1:24" ht="11.25" customHeight="1" x14ac:dyDescent="0.25">
      <c r="F14" s="323"/>
      <c r="G14" s="324"/>
      <c r="H14" s="324"/>
      <c r="I14" s="324" t="s">
        <v>27</v>
      </c>
      <c r="J14" s="324" t="s">
        <v>28</v>
      </c>
      <c r="K14" s="323"/>
      <c r="L14" s="323"/>
      <c r="M14" s="323"/>
      <c r="N14" s="326"/>
      <c r="O14" s="330"/>
      <c r="P14" s="331"/>
      <c r="Q14" s="331"/>
      <c r="R14" s="331"/>
      <c r="S14" s="331"/>
      <c r="T14" s="331"/>
      <c r="U14" s="331"/>
      <c r="V14" s="331"/>
      <c r="W14" s="332"/>
    </row>
    <row r="15" spans="1:24" ht="12.75" customHeight="1" x14ac:dyDescent="0.25">
      <c r="F15" s="323"/>
      <c r="G15" s="324"/>
      <c r="H15" s="324"/>
      <c r="I15" s="324"/>
      <c r="J15" s="324"/>
      <c r="K15" s="159" t="s">
        <v>14</v>
      </c>
      <c r="L15" s="159" t="s">
        <v>15</v>
      </c>
      <c r="M15" s="159" t="s">
        <v>16</v>
      </c>
      <c r="N15" s="326"/>
      <c r="O15" s="165" t="s">
        <v>331</v>
      </c>
      <c r="P15" s="130" t="s">
        <v>332</v>
      </c>
      <c r="Q15" s="166" t="s">
        <v>333</v>
      </c>
      <c r="R15" s="130" t="s">
        <v>334</v>
      </c>
      <c r="S15" s="166" t="s">
        <v>335</v>
      </c>
      <c r="T15" s="130" t="s">
        <v>337</v>
      </c>
      <c r="U15" s="130" t="s">
        <v>339</v>
      </c>
      <c r="V15" s="166" t="s">
        <v>340</v>
      </c>
      <c r="W15" s="130" t="s">
        <v>338</v>
      </c>
      <c r="X15" s="131"/>
    </row>
    <row r="16" spans="1:24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333"/>
      <c r="X16" s="131"/>
    </row>
    <row r="17" spans="6:32" ht="20.25" customHeight="1" x14ac:dyDescent="0.25">
      <c r="F17" s="29">
        <v>93</v>
      </c>
      <c r="G17" s="334" t="s">
        <v>30</v>
      </c>
      <c r="H17" s="334"/>
      <c r="I17" s="333">
        <v>250</v>
      </c>
      <c r="J17" s="333"/>
      <c r="K17" s="9">
        <v>6.49</v>
      </c>
      <c r="L17" s="9">
        <v>8.34</v>
      </c>
      <c r="M17" s="9">
        <v>36.520000000000003</v>
      </c>
      <c r="N17" s="105">
        <v>245.08</v>
      </c>
      <c r="O17" s="173">
        <v>201.64</v>
      </c>
      <c r="P17" s="173">
        <v>133.68</v>
      </c>
      <c r="Q17" s="173">
        <v>37.22</v>
      </c>
      <c r="R17" s="173">
        <v>156.72</v>
      </c>
      <c r="S17" s="173">
        <v>0.84</v>
      </c>
      <c r="T17" s="173">
        <v>54.8</v>
      </c>
      <c r="U17" s="173">
        <v>0.1</v>
      </c>
      <c r="V17" s="173">
        <v>0.14000000000000001</v>
      </c>
      <c r="W17" s="173">
        <v>0.96</v>
      </c>
      <c r="X17" s="131"/>
    </row>
    <row r="18" spans="6:32" x14ac:dyDescent="0.25">
      <c r="F18" s="2">
        <v>14</v>
      </c>
      <c r="G18" s="335" t="s">
        <v>36</v>
      </c>
      <c r="H18" s="335"/>
      <c r="I18" s="336">
        <v>10</v>
      </c>
      <c r="J18" s="337"/>
      <c r="K18" s="23">
        <v>7.0000000000000007E-2</v>
      </c>
      <c r="L18" s="23">
        <v>8.1999999999999993</v>
      </c>
      <c r="M18" s="23">
        <v>7.0000000000000007E-2</v>
      </c>
      <c r="N18" s="167">
        <v>74</v>
      </c>
      <c r="O18" s="173">
        <v>3</v>
      </c>
      <c r="P18" s="173">
        <v>2.4</v>
      </c>
      <c r="Q18" s="173"/>
      <c r="R18" s="173">
        <v>3</v>
      </c>
      <c r="S18" s="173">
        <v>0.02</v>
      </c>
      <c r="T18" s="173">
        <v>63</v>
      </c>
      <c r="U18" s="173"/>
      <c r="V18" s="173">
        <v>0.01</v>
      </c>
      <c r="W18" s="173"/>
      <c r="X18" s="131"/>
    </row>
    <row r="19" spans="6:32" x14ac:dyDescent="0.25">
      <c r="F19" s="2">
        <v>15</v>
      </c>
      <c r="G19" s="335" t="s">
        <v>37</v>
      </c>
      <c r="H19" s="338"/>
      <c r="I19" s="107">
        <v>20</v>
      </c>
      <c r="J19" s="126">
        <v>19</v>
      </c>
      <c r="K19" s="9">
        <v>4.9400000000000004</v>
      </c>
      <c r="L19" s="9">
        <v>5.09</v>
      </c>
      <c r="M19" s="9"/>
      <c r="N19" s="105">
        <v>66.88</v>
      </c>
      <c r="O19" s="173">
        <v>17.600000000000001</v>
      </c>
      <c r="P19" s="173">
        <v>176</v>
      </c>
      <c r="Q19" s="173">
        <v>7</v>
      </c>
      <c r="R19" s="173">
        <v>60</v>
      </c>
      <c r="S19" s="173">
        <v>0.2</v>
      </c>
      <c r="T19" s="173">
        <v>104</v>
      </c>
      <c r="U19" s="173">
        <v>6.0000000000000001E-3</v>
      </c>
      <c r="V19" s="173">
        <v>0.06</v>
      </c>
      <c r="W19" s="173">
        <v>0.14000000000000001</v>
      </c>
      <c r="X19" s="131"/>
    </row>
    <row r="20" spans="6:32" ht="15.75" customHeight="1" x14ac:dyDescent="0.25">
      <c r="F20" s="4"/>
      <c r="G20" s="334" t="s">
        <v>299</v>
      </c>
      <c r="H20" s="334"/>
      <c r="I20" s="339">
        <v>100</v>
      </c>
      <c r="J20" s="333"/>
      <c r="K20" s="9">
        <v>7.7</v>
      </c>
      <c r="L20" s="9">
        <v>2.92</v>
      </c>
      <c r="M20" s="9">
        <v>50.5</v>
      </c>
      <c r="N20" s="105">
        <v>263</v>
      </c>
      <c r="O20" s="173">
        <v>53.8</v>
      </c>
      <c r="P20" s="173">
        <v>19</v>
      </c>
      <c r="Q20" s="173">
        <v>13</v>
      </c>
      <c r="R20" s="173">
        <v>35</v>
      </c>
      <c r="S20" s="173">
        <v>1.2</v>
      </c>
      <c r="T20" s="174"/>
      <c r="U20" s="173">
        <v>0.11</v>
      </c>
      <c r="V20" s="173">
        <v>0.03</v>
      </c>
      <c r="W20" s="173"/>
      <c r="X20" s="202"/>
      <c r="Y20" s="11"/>
      <c r="Z20" s="1"/>
      <c r="AA20" s="1"/>
      <c r="AB20" s="1"/>
      <c r="AC20" s="1"/>
    </row>
    <row r="21" spans="6:32" ht="26.25" customHeight="1" x14ac:dyDescent="0.25">
      <c r="F21" s="29">
        <v>258</v>
      </c>
      <c r="G21" s="334" t="s">
        <v>39</v>
      </c>
      <c r="H21" s="334"/>
      <c r="I21" s="333">
        <v>200</v>
      </c>
      <c r="J21" s="333"/>
      <c r="K21" s="9">
        <v>2.92</v>
      </c>
      <c r="L21" s="9">
        <v>2.6</v>
      </c>
      <c r="M21" s="9">
        <v>21.08</v>
      </c>
      <c r="N21" s="105">
        <v>118.44</v>
      </c>
      <c r="O21" s="173">
        <v>46.2</v>
      </c>
      <c r="P21" s="173">
        <v>25.7</v>
      </c>
      <c r="Q21" s="173">
        <v>7</v>
      </c>
      <c r="R21" s="173">
        <v>45</v>
      </c>
      <c r="S21" s="173">
        <v>0.13</v>
      </c>
      <c r="T21" s="173">
        <v>40</v>
      </c>
      <c r="U21" s="173">
        <v>0.04</v>
      </c>
      <c r="V21" s="173">
        <v>0.1</v>
      </c>
      <c r="W21" s="173">
        <v>1.3</v>
      </c>
      <c r="X21" s="202"/>
      <c r="Y21" s="11"/>
      <c r="Z21" s="11"/>
      <c r="AA21" s="11"/>
      <c r="AB21" s="11"/>
      <c r="AC21" s="11"/>
      <c r="AD21" s="11"/>
      <c r="AF21" s="5"/>
    </row>
    <row r="22" spans="6:32" x14ac:dyDescent="0.25">
      <c r="F22" s="4"/>
      <c r="G22" s="340" t="s">
        <v>42</v>
      </c>
      <c r="H22" s="340"/>
      <c r="I22" s="341">
        <f>I17+I18+I19+I20+I21</f>
        <v>580</v>
      </c>
      <c r="J22" s="342"/>
      <c r="K22" s="3">
        <f>SUM(K17:K21)</f>
        <v>22.119999999999997</v>
      </c>
      <c r="L22" s="3">
        <f>SUM(L17:L21)</f>
        <v>27.15</v>
      </c>
      <c r="M22" s="3">
        <f>SUM(M17:M21)</f>
        <v>108.17</v>
      </c>
      <c r="N22" s="43">
        <f>SUM(N17:N21)</f>
        <v>767.40000000000009</v>
      </c>
      <c r="O22" s="176">
        <f>SUM(O17:O21)</f>
        <v>322.23999999999995</v>
      </c>
      <c r="P22" s="176">
        <f t="shared" ref="P22:W22" si="0">SUM(P17:P21)</f>
        <v>356.78000000000003</v>
      </c>
      <c r="Q22" s="176">
        <f t="shared" si="0"/>
        <v>64.22</v>
      </c>
      <c r="R22" s="176">
        <f t="shared" si="0"/>
        <v>299.72000000000003</v>
      </c>
      <c r="S22" s="176">
        <f t="shared" si="0"/>
        <v>2.3899999999999997</v>
      </c>
      <c r="T22" s="176">
        <f t="shared" si="0"/>
        <v>261.8</v>
      </c>
      <c r="U22" s="176">
        <f t="shared" si="0"/>
        <v>0.25600000000000001</v>
      </c>
      <c r="V22" s="176">
        <f t="shared" si="0"/>
        <v>0.34</v>
      </c>
      <c r="W22" s="176">
        <f t="shared" si="0"/>
        <v>2.4000000000000004</v>
      </c>
      <c r="X22" s="202"/>
      <c r="Y22" s="11"/>
      <c r="Z22" s="15"/>
      <c r="AA22" s="15"/>
      <c r="AB22" s="15"/>
      <c r="AC22" s="15"/>
    </row>
    <row r="23" spans="6:32" x14ac:dyDescent="0.25">
      <c r="F23" s="48"/>
      <c r="G23" s="26"/>
      <c r="H23" s="26"/>
      <c r="I23" s="27"/>
      <c r="J23" s="27"/>
      <c r="K23" s="27"/>
      <c r="L23" s="27"/>
      <c r="M23" s="27"/>
      <c r="N23" s="168">
        <f>N22/N117</f>
        <v>0.23922266661263328</v>
      </c>
      <c r="O23" s="173"/>
      <c r="P23" s="173"/>
      <c r="Q23" s="173"/>
      <c r="R23" s="173"/>
      <c r="S23" s="173"/>
      <c r="T23" s="173"/>
      <c r="U23" s="173"/>
      <c r="V23" s="173"/>
      <c r="W23" s="173"/>
      <c r="X23" s="202"/>
      <c r="Y23" s="11"/>
      <c r="Z23" s="11"/>
      <c r="AA23" s="33"/>
      <c r="AB23" s="11"/>
      <c r="AC23" s="11"/>
    </row>
    <row r="24" spans="6:32" ht="14.25" customHeight="1" x14ac:dyDescent="0.3">
      <c r="F24" s="333" t="s">
        <v>203</v>
      </c>
      <c r="G24" s="333"/>
      <c r="H24" s="333"/>
      <c r="I24" s="333"/>
      <c r="J24" s="333"/>
      <c r="K24" s="333"/>
      <c r="L24" s="333"/>
      <c r="M24" s="333"/>
      <c r="N24" s="333"/>
      <c r="W24" s="36"/>
      <c r="X24" s="202"/>
      <c r="Y24" s="11"/>
      <c r="Z24" s="11"/>
      <c r="AA24" s="11"/>
      <c r="AB24" s="11"/>
      <c r="AC24" s="11"/>
    </row>
    <row r="25" spans="6:32" x14ac:dyDescent="0.25">
      <c r="F25" s="4"/>
      <c r="G25" s="335" t="s">
        <v>44</v>
      </c>
      <c r="H25" s="335"/>
      <c r="I25" s="337">
        <v>320</v>
      </c>
      <c r="J25" s="337"/>
      <c r="K25" s="3">
        <v>2.82</v>
      </c>
      <c r="L25" s="3">
        <v>0.48</v>
      </c>
      <c r="M25" s="3">
        <v>34.51</v>
      </c>
      <c r="N25" s="43">
        <v>151.30000000000001</v>
      </c>
      <c r="O25" s="130"/>
      <c r="P25" s="130"/>
      <c r="Q25" s="130"/>
      <c r="R25" s="130"/>
      <c r="S25" s="177"/>
      <c r="T25" s="177"/>
      <c r="U25" s="177"/>
      <c r="V25" s="177"/>
      <c r="W25" s="101"/>
      <c r="X25" s="203"/>
      <c r="Y25" s="15"/>
      <c r="Z25" s="15"/>
      <c r="AA25" s="15"/>
      <c r="AB25" s="15"/>
      <c r="AC25" s="15"/>
    </row>
    <row r="26" spans="6:32" hidden="1" x14ac:dyDescent="0.25">
      <c r="F26" s="4"/>
      <c r="G26" s="343" t="s">
        <v>292</v>
      </c>
      <c r="H26" s="344"/>
      <c r="I26" s="341">
        <v>130</v>
      </c>
      <c r="J26" s="345"/>
      <c r="K26" s="3"/>
      <c r="L26" s="3"/>
      <c r="M26" s="15"/>
      <c r="N26" s="43"/>
      <c r="O26" s="130"/>
      <c r="P26" s="130"/>
      <c r="Q26" s="130"/>
      <c r="R26" s="130"/>
      <c r="S26" s="177"/>
      <c r="T26" s="177"/>
      <c r="U26" s="177"/>
      <c r="V26" s="177"/>
      <c r="W26" s="107"/>
      <c r="X26" s="203"/>
      <c r="Y26" s="15"/>
      <c r="Z26" s="15"/>
      <c r="AA26" s="15"/>
      <c r="AB26" s="15"/>
      <c r="AC26" s="15"/>
    </row>
    <row r="27" spans="6:32" hidden="1" x14ac:dyDescent="0.25">
      <c r="F27" s="4"/>
      <c r="G27" s="343" t="s">
        <v>126</v>
      </c>
      <c r="H27" s="344"/>
      <c r="I27" s="341">
        <v>190</v>
      </c>
      <c r="J27" s="345"/>
      <c r="K27" s="3"/>
      <c r="L27" s="3"/>
      <c r="M27" s="3"/>
      <c r="N27" s="43"/>
      <c r="O27" s="130"/>
      <c r="P27" s="130"/>
      <c r="Q27" s="130"/>
      <c r="R27" s="130"/>
      <c r="S27" s="177"/>
      <c r="T27" s="177"/>
      <c r="U27" s="177"/>
      <c r="V27" s="177"/>
      <c r="W27" s="178"/>
      <c r="X27" s="203"/>
      <c r="Y27" s="15"/>
      <c r="Z27" s="15"/>
      <c r="AA27" s="15"/>
      <c r="AB27" s="15"/>
      <c r="AC27" s="15"/>
    </row>
    <row r="28" spans="6:32" x14ac:dyDescent="0.25">
      <c r="F28" s="4"/>
      <c r="G28" s="340" t="s">
        <v>42</v>
      </c>
      <c r="H28" s="340"/>
      <c r="I28" s="341">
        <f>SUM(I26:J27)</f>
        <v>320</v>
      </c>
      <c r="J28" s="342"/>
      <c r="K28" s="3">
        <f>K25</f>
        <v>2.82</v>
      </c>
      <c r="L28" s="3">
        <f>L25</f>
        <v>0.48</v>
      </c>
      <c r="M28" s="3">
        <f>M25</f>
        <v>34.51</v>
      </c>
      <c r="N28" s="43">
        <f>N25</f>
        <v>151.30000000000001</v>
      </c>
      <c r="O28" s="176">
        <v>155</v>
      </c>
      <c r="P28" s="176">
        <v>19</v>
      </c>
      <c r="Q28" s="176">
        <v>12</v>
      </c>
      <c r="R28" s="176">
        <v>16</v>
      </c>
      <c r="S28" s="180" t="s">
        <v>346</v>
      </c>
      <c r="T28" s="180"/>
      <c r="U28" s="180" t="s">
        <v>341</v>
      </c>
      <c r="V28" s="180" t="s">
        <v>342</v>
      </c>
      <c r="W28" s="176">
        <v>30</v>
      </c>
      <c r="X28" s="204"/>
      <c r="Y28" s="181"/>
      <c r="Z28" s="182"/>
      <c r="AA28" s="182"/>
      <c r="AB28" s="15"/>
      <c r="AC28" s="15"/>
    </row>
    <row r="29" spans="6:32" ht="12" customHeight="1" x14ac:dyDescent="0.25">
      <c r="F29" s="48"/>
      <c r="G29" s="26"/>
      <c r="H29" s="26"/>
      <c r="I29" s="27"/>
      <c r="J29" s="27"/>
      <c r="K29" s="27"/>
      <c r="L29" s="27"/>
      <c r="M29" s="27"/>
      <c r="N29" s="28">
        <f>N28/N117</f>
        <v>4.7164958898216591E-2</v>
      </c>
      <c r="O29" s="151"/>
      <c r="P29" s="151"/>
      <c r="Q29" s="151"/>
      <c r="R29" s="151"/>
      <c r="S29" s="183"/>
      <c r="T29" s="183"/>
      <c r="U29" s="183"/>
      <c r="V29" s="183"/>
      <c r="W29" s="184"/>
      <c r="X29" s="204"/>
      <c r="Y29" s="181"/>
      <c r="Z29" s="181"/>
      <c r="AA29" s="181"/>
      <c r="AB29" s="11"/>
      <c r="AC29" s="11"/>
    </row>
    <row r="30" spans="6:32" ht="11.25" customHeight="1" x14ac:dyDescent="0.25">
      <c r="F30" s="346" t="s">
        <v>45</v>
      </c>
      <c r="G30" s="347"/>
      <c r="H30" s="347"/>
      <c r="I30" s="347"/>
      <c r="J30" s="347"/>
      <c r="K30" s="347"/>
      <c r="L30" s="347"/>
      <c r="M30" s="347"/>
      <c r="N30" s="348"/>
      <c r="O30" s="151"/>
      <c r="P30" s="151"/>
      <c r="Q30" s="151"/>
      <c r="R30" s="185"/>
      <c r="S30" s="183"/>
      <c r="T30" s="183"/>
      <c r="U30" s="183"/>
      <c r="V30" s="183"/>
      <c r="W30" s="184"/>
      <c r="X30" s="204"/>
      <c r="Y30" s="181"/>
      <c r="Z30" s="182"/>
      <c r="AA30" s="182"/>
      <c r="AB30" s="15"/>
      <c r="AC30" s="15"/>
    </row>
    <row r="31" spans="6:32" ht="14.25" customHeight="1" x14ac:dyDescent="0.25">
      <c r="F31" s="29">
        <v>71</v>
      </c>
      <c r="G31" s="338" t="s">
        <v>65</v>
      </c>
      <c r="H31" s="349"/>
      <c r="I31" s="346">
        <v>100</v>
      </c>
      <c r="J31" s="348"/>
      <c r="K31" s="9">
        <v>0.7</v>
      </c>
      <c r="L31" s="9">
        <v>0.1</v>
      </c>
      <c r="M31" s="9">
        <v>1.9</v>
      </c>
      <c r="N31" s="105">
        <v>12</v>
      </c>
      <c r="O31" s="173">
        <v>9.6</v>
      </c>
      <c r="P31" s="173">
        <v>17</v>
      </c>
      <c r="Q31" s="173">
        <v>14</v>
      </c>
      <c r="R31" s="173">
        <v>30</v>
      </c>
      <c r="S31" s="191" t="s">
        <v>343</v>
      </c>
      <c r="T31" s="191"/>
      <c r="U31" s="191" t="s">
        <v>344</v>
      </c>
      <c r="V31" s="191" t="s">
        <v>345</v>
      </c>
      <c r="W31" s="175">
        <v>4.9000000000000004</v>
      </c>
      <c r="X31" s="173"/>
      <c r="Y31" s="181"/>
      <c r="Z31" s="182"/>
      <c r="AA31" s="182"/>
      <c r="AB31" s="15"/>
      <c r="AC31" s="15"/>
      <c r="AD31" s="15"/>
      <c r="AE31" s="15"/>
    </row>
    <row r="32" spans="6:32" hidden="1" x14ac:dyDescent="0.25">
      <c r="F32" s="29"/>
      <c r="G32" s="343" t="s">
        <v>66</v>
      </c>
      <c r="H32" s="344"/>
      <c r="I32" s="10">
        <v>105</v>
      </c>
      <c r="J32" s="10">
        <v>100</v>
      </c>
      <c r="K32" s="4"/>
      <c r="L32" s="4"/>
      <c r="M32" s="4"/>
      <c r="N32" s="48"/>
      <c r="O32" s="173"/>
      <c r="P32" s="173"/>
      <c r="Q32" s="173"/>
      <c r="R32" s="173"/>
      <c r="S32" s="173"/>
      <c r="T32" s="173"/>
      <c r="U32" s="173"/>
      <c r="V32" s="173"/>
      <c r="W32" s="175"/>
      <c r="X32" s="173"/>
      <c r="Y32" s="181"/>
      <c r="Z32" s="181"/>
      <c r="AA32" s="181"/>
      <c r="AB32" s="1"/>
      <c r="AC32" s="1"/>
      <c r="AD32" s="15"/>
      <c r="AE32" s="15"/>
    </row>
    <row r="33" spans="6:31" ht="19.5" customHeight="1" x14ac:dyDescent="0.25">
      <c r="F33" s="29">
        <v>116</v>
      </c>
      <c r="G33" s="338" t="s">
        <v>259</v>
      </c>
      <c r="H33" s="349"/>
      <c r="I33" s="346">
        <v>300</v>
      </c>
      <c r="J33" s="348"/>
      <c r="K33" s="9">
        <v>2.2999999999999998</v>
      </c>
      <c r="L33" s="9">
        <v>6</v>
      </c>
      <c r="M33" s="9">
        <v>12.59</v>
      </c>
      <c r="N33" s="105">
        <v>138</v>
      </c>
      <c r="O33" s="173">
        <v>12.9</v>
      </c>
      <c r="P33" s="173">
        <v>25.6</v>
      </c>
      <c r="Q33" s="173">
        <v>6.21</v>
      </c>
      <c r="R33" s="173">
        <v>14.73</v>
      </c>
      <c r="S33" s="173">
        <v>0.33</v>
      </c>
      <c r="T33" s="173">
        <v>27</v>
      </c>
      <c r="U33" s="173"/>
      <c r="V33" s="173"/>
      <c r="W33" s="175">
        <v>1.7</v>
      </c>
      <c r="X33" s="173"/>
      <c r="Y33" s="181"/>
      <c r="Z33" s="182"/>
      <c r="AA33" s="182"/>
      <c r="AB33" s="15"/>
      <c r="AC33" s="15"/>
    </row>
    <row r="34" spans="6:31" hidden="1" x14ac:dyDescent="0.25">
      <c r="F34" s="29"/>
      <c r="G34" s="343" t="s">
        <v>99</v>
      </c>
      <c r="H34" s="344"/>
      <c r="I34" s="10">
        <v>12</v>
      </c>
      <c r="J34" s="10">
        <v>12</v>
      </c>
      <c r="K34" s="4"/>
      <c r="L34" s="4"/>
      <c r="M34" s="4"/>
      <c r="N34" s="48"/>
      <c r="O34" s="173"/>
      <c r="P34" s="173"/>
      <c r="Q34" s="173"/>
      <c r="R34" s="173"/>
      <c r="S34" s="173"/>
      <c r="T34" s="173"/>
      <c r="U34" s="173"/>
      <c r="V34" s="173"/>
      <c r="W34" s="175"/>
      <c r="X34" s="173"/>
      <c r="Y34" s="181"/>
      <c r="Z34" s="181"/>
      <c r="AA34" s="181"/>
      <c r="AB34" s="11"/>
      <c r="AC34" s="11"/>
    </row>
    <row r="35" spans="6:31" hidden="1" x14ac:dyDescent="0.25">
      <c r="F35" s="29"/>
      <c r="G35" s="350" t="s">
        <v>5</v>
      </c>
      <c r="H35" s="350"/>
      <c r="I35" s="10">
        <v>80</v>
      </c>
      <c r="J35" s="10">
        <v>60</v>
      </c>
      <c r="K35" s="4"/>
      <c r="L35" s="4"/>
      <c r="M35" s="4"/>
      <c r="N35" s="48"/>
      <c r="O35" s="173"/>
      <c r="P35" s="173"/>
      <c r="Q35" s="173"/>
      <c r="R35" s="173"/>
      <c r="S35" s="191"/>
      <c r="T35" s="191"/>
      <c r="U35" s="191"/>
      <c r="V35" s="191"/>
      <c r="W35" s="175"/>
      <c r="X35" s="173"/>
      <c r="Y35" s="181"/>
      <c r="Z35" s="182"/>
      <c r="AA35" s="182"/>
      <c r="AB35" s="15"/>
      <c r="AC35" s="15"/>
    </row>
    <row r="36" spans="6:31" hidden="1" x14ac:dyDescent="0.25">
      <c r="F36" s="29"/>
      <c r="G36" s="350" t="s">
        <v>53</v>
      </c>
      <c r="H36" s="350"/>
      <c r="I36" s="10">
        <v>25</v>
      </c>
      <c r="J36" s="10">
        <v>20</v>
      </c>
      <c r="K36" s="4"/>
      <c r="L36" s="4"/>
      <c r="M36" s="4"/>
      <c r="N36" s="48"/>
      <c r="O36" s="173"/>
      <c r="P36" s="173"/>
      <c r="Q36" s="173"/>
      <c r="R36" s="173"/>
      <c r="S36" s="173"/>
      <c r="T36" s="173"/>
      <c r="U36" s="173"/>
      <c r="V36" s="173"/>
      <c r="W36" s="351"/>
      <c r="X36" s="351"/>
      <c r="Y36" s="186"/>
      <c r="Z36" s="352"/>
      <c r="AA36" s="352"/>
      <c r="AB36" s="120"/>
      <c r="AC36" s="120"/>
      <c r="AD36" s="120"/>
      <c r="AE36" s="120"/>
    </row>
    <row r="37" spans="6:31" hidden="1" x14ac:dyDescent="0.25">
      <c r="F37" s="29"/>
      <c r="G37" s="353" t="s">
        <v>49</v>
      </c>
      <c r="H37" s="353"/>
      <c r="I37" s="10">
        <v>20</v>
      </c>
      <c r="J37" s="10">
        <v>16</v>
      </c>
      <c r="K37" s="4"/>
      <c r="L37" s="4"/>
      <c r="M37" s="4"/>
      <c r="N37" s="48"/>
      <c r="O37" s="173"/>
      <c r="P37" s="173"/>
      <c r="Q37" s="173"/>
      <c r="R37" s="173"/>
      <c r="S37" s="173"/>
      <c r="T37" s="173"/>
      <c r="U37" s="173"/>
      <c r="V37" s="173"/>
      <c r="W37" s="354"/>
      <c r="X37" s="354"/>
      <c r="Y37" s="188"/>
      <c r="Z37" s="160"/>
      <c r="AA37" s="160"/>
      <c r="AB37" s="108"/>
      <c r="AC37" s="108"/>
      <c r="AD37" s="108"/>
      <c r="AE37" s="109"/>
    </row>
    <row r="38" spans="6:31" hidden="1" x14ac:dyDescent="0.25">
      <c r="F38" s="29"/>
      <c r="G38" s="350" t="s">
        <v>188</v>
      </c>
      <c r="H38" s="350"/>
      <c r="I38" s="10">
        <v>6</v>
      </c>
      <c r="J38" s="10">
        <v>6</v>
      </c>
      <c r="K38" s="4"/>
      <c r="L38" s="4"/>
      <c r="M38" s="4"/>
      <c r="N38" s="48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88"/>
      <c r="Z38" s="160"/>
      <c r="AA38" s="160"/>
      <c r="AB38" s="108"/>
      <c r="AC38" s="108"/>
      <c r="AD38" s="108"/>
      <c r="AE38" s="109"/>
    </row>
    <row r="39" spans="6:31" hidden="1" x14ac:dyDescent="0.25">
      <c r="F39" s="29"/>
      <c r="G39" s="350" t="s">
        <v>10</v>
      </c>
      <c r="H39" s="350"/>
      <c r="I39" s="10">
        <v>8</v>
      </c>
      <c r="J39" s="10">
        <v>8</v>
      </c>
      <c r="K39" s="4"/>
      <c r="L39" s="4"/>
      <c r="M39" s="4"/>
      <c r="N39" s="48"/>
      <c r="O39" s="173"/>
      <c r="P39" s="173"/>
      <c r="Q39" s="173"/>
      <c r="R39" s="173"/>
      <c r="S39" s="173"/>
      <c r="T39" s="173"/>
      <c r="U39" s="173"/>
      <c r="V39" s="173"/>
      <c r="W39" s="354"/>
      <c r="X39" s="354"/>
      <c r="Y39" s="188"/>
      <c r="Z39" s="160"/>
      <c r="AA39" s="160"/>
      <c r="AB39" s="108"/>
      <c r="AC39" s="108"/>
      <c r="AD39" s="108"/>
      <c r="AE39" s="109"/>
    </row>
    <row r="40" spans="6:31" hidden="1" x14ac:dyDescent="0.25">
      <c r="F40" s="29"/>
      <c r="G40" s="350" t="s">
        <v>41</v>
      </c>
      <c r="H40" s="350"/>
      <c r="I40" s="10">
        <v>225</v>
      </c>
      <c r="J40" s="10">
        <v>225</v>
      </c>
      <c r="K40" s="4"/>
      <c r="L40" s="4"/>
      <c r="M40" s="4"/>
      <c r="N40" s="48"/>
      <c r="O40" s="173"/>
      <c r="P40" s="173"/>
      <c r="Q40" s="173"/>
      <c r="R40" s="173"/>
      <c r="S40" s="173"/>
      <c r="T40" s="173"/>
      <c r="U40" s="173"/>
      <c r="V40" s="173"/>
      <c r="W40" s="354"/>
      <c r="X40" s="354"/>
      <c r="Y40" s="188"/>
      <c r="Z40" s="160"/>
      <c r="AA40" s="160"/>
      <c r="AB40" s="108"/>
      <c r="AC40" s="108"/>
      <c r="AD40" s="108"/>
      <c r="AE40" s="109"/>
    </row>
    <row r="41" spans="6:31" hidden="1" x14ac:dyDescent="0.25">
      <c r="F41" s="128"/>
      <c r="G41" s="355"/>
      <c r="H41" s="350"/>
      <c r="I41" s="10"/>
      <c r="J41" s="10"/>
      <c r="K41" s="4"/>
      <c r="L41" s="4"/>
      <c r="M41" s="4"/>
      <c r="N41" s="48"/>
      <c r="O41" s="173"/>
      <c r="P41" s="173"/>
      <c r="Q41" s="173"/>
      <c r="R41" s="173"/>
      <c r="S41" s="173"/>
      <c r="T41" s="173"/>
      <c r="U41" s="173"/>
      <c r="V41" s="173"/>
      <c r="W41" s="354"/>
      <c r="X41" s="354"/>
      <c r="Y41" s="188"/>
      <c r="Z41" s="160"/>
      <c r="AA41" s="160"/>
      <c r="AB41" s="108"/>
      <c r="AC41" s="108"/>
      <c r="AD41" s="108"/>
      <c r="AE41" s="109"/>
    </row>
    <row r="42" spans="6:31" x14ac:dyDescent="0.25">
      <c r="F42" s="98">
        <v>162</v>
      </c>
      <c r="G42" s="356" t="s">
        <v>288</v>
      </c>
      <c r="H42" s="357"/>
      <c r="I42" s="337">
        <v>100</v>
      </c>
      <c r="J42" s="337"/>
      <c r="K42" s="3">
        <v>17.690000000000001</v>
      </c>
      <c r="L42" s="3">
        <v>12.87</v>
      </c>
      <c r="M42" s="3">
        <v>8.2200000000000006</v>
      </c>
      <c r="N42" s="43">
        <v>250.81</v>
      </c>
      <c r="O42" s="173">
        <v>65</v>
      </c>
      <c r="P42" s="173">
        <v>11.26</v>
      </c>
      <c r="Q42" s="173">
        <v>10.36</v>
      </c>
      <c r="R42" s="173">
        <v>72</v>
      </c>
      <c r="S42" s="173">
        <v>1.5</v>
      </c>
      <c r="T42" s="173"/>
      <c r="U42" s="173">
        <v>0.03</v>
      </c>
      <c r="V42" s="173">
        <v>0.1</v>
      </c>
      <c r="W42" s="354">
        <v>0.92</v>
      </c>
      <c r="X42" s="354"/>
      <c r="Y42" s="188"/>
      <c r="Z42" s="160"/>
      <c r="AA42" s="160"/>
      <c r="AB42" s="108"/>
      <c r="AC42" s="108"/>
      <c r="AD42" s="108"/>
      <c r="AE42" s="109"/>
    </row>
    <row r="43" spans="6:31" hidden="1" x14ac:dyDescent="0.25">
      <c r="F43" s="98"/>
      <c r="G43" s="358" t="s">
        <v>97</v>
      </c>
      <c r="H43" s="359"/>
      <c r="I43" s="101">
        <v>130</v>
      </c>
      <c r="J43" s="101">
        <v>110</v>
      </c>
      <c r="K43" s="99"/>
      <c r="L43" s="99"/>
      <c r="M43" s="99"/>
      <c r="N43" s="179"/>
      <c r="O43" s="173"/>
      <c r="P43" s="173"/>
      <c r="Q43" s="173"/>
      <c r="R43" s="173"/>
      <c r="S43" s="173"/>
      <c r="T43" s="173"/>
      <c r="U43" s="173"/>
      <c r="V43" s="173"/>
      <c r="W43" s="354"/>
      <c r="X43" s="354"/>
      <c r="Y43" s="188"/>
      <c r="Z43" s="160"/>
      <c r="AA43" s="160"/>
      <c r="AB43" s="108"/>
      <c r="AC43" s="108"/>
      <c r="AD43" s="108"/>
      <c r="AE43" s="109"/>
    </row>
    <row r="44" spans="6:31" hidden="1" x14ac:dyDescent="0.25">
      <c r="F44" s="98"/>
      <c r="G44" s="360" t="s">
        <v>53</v>
      </c>
      <c r="H44" s="361"/>
      <c r="I44" s="10">
        <v>20</v>
      </c>
      <c r="J44" s="10">
        <v>16</v>
      </c>
      <c r="K44" s="99"/>
      <c r="L44" s="99"/>
      <c r="M44" s="99"/>
      <c r="N44" s="179"/>
      <c r="O44" s="173"/>
      <c r="P44" s="173"/>
      <c r="Q44" s="173"/>
      <c r="R44" s="173"/>
      <c r="S44" s="173"/>
      <c r="T44" s="173"/>
      <c r="U44" s="173"/>
      <c r="V44" s="173"/>
      <c r="W44" s="354"/>
      <c r="X44" s="354"/>
      <c r="Y44" s="188"/>
      <c r="Z44" s="160"/>
      <c r="AA44" s="160"/>
    </row>
    <row r="45" spans="6:31" hidden="1" x14ac:dyDescent="0.25">
      <c r="F45" s="98"/>
      <c r="G45" s="360" t="s">
        <v>49</v>
      </c>
      <c r="H45" s="361"/>
      <c r="I45" s="10">
        <v>15</v>
      </c>
      <c r="J45" s="10">
        <v>12</v>
      </c>
      <c r="K45" s="99"/>
      <c r="L45" s="99"/>
      <c r="M45" s="99"/>
      <c r="N45" s="179"/>
      <c r="O45" s="173"/>
      <c r="P45" s="173"/>
      <c r="Q45" s="173"/>
      <c r="R45" s="173"/>
      <c r="S45" s="173"/>
      <c r="T45" s="173"/>
      <c r="U45" s="173"/>
      <c r="V45" s="173"/>
      <c r="W45" s="362"/>
      <c r="X45" s="362"/>
      <c r="Y45" s="189"/>
      <c r="Z45" s="363"/>
      <c r="AA45" s="363"/>
      <c r="AB45" s="15"/>
      <c r="AC45" s="15"/>
      <c r="AD45" s="15"/>
      <c r="AE45" s="15"/>
    </row>
    <row r="46" spans="6:31" hidden="1" x14ac:dyDescent="0.25">
      <c r="F46" s="98"/>
      <c r="G46" s="360" t="s">
        <v>188</v>
      </c>
      <c r="H46" s="361"/>
      <c r="I46" s="101">
        <v>10</v>
      </c>
      <c r="J46" s="101">
        <v>10</v>
      </c>
      <c r="K46" s="99"/>
      <c r="L46" s="99"/>
      <c r="M46" s="99"/>
      <c r="N46" s="179"/>
      <c r="O46" s="173"/>
      <c r="P46" s="173"/>
      <c r="Q46" s="173"/>
      <c r="R46" s="173"/>
      <c r="S46" s="173"/>
      <c r="T46" s="173"/>
      <c r="U46" s="173"/>
      <c r="V46" s="173"/>
      <c r="W46" s="354"/>
      <c r="X46" s="354"/>
      <c r="Y46" s="190"/>
      <c r="Z46" s="181"/>
      <c r="AA46" s="181"/>
    </row>
    <row r="47" spans="6:31" hidden="1" x14ac:dyDescent="0.25">
      <c r="F47" s="4"/>
      <c r="G47" s="350" t="s">
        <v>9</v>
      </c>
      <c r="H47" s="350"/>
      <c r="I47" s="101">
        <v>5</v>
      </c>
      <c r="J47" s="101">
        <v>5</v>
      </c>
      <c r="K47" s="4"/>
      <c r="L47" s="4"/>
      <c r="M47" s="4"/>
      <c r="N47" s="48"/>
      <c r="O47" s="173"/>
      <c r="P47" s="173"/>
      <c r="Q47" s="173"/>
      <c r="R47" s="173"/>
      <c r="S47" s="173"/>
      <c r="T47" s="173"/>
      <c r="U47" s="173"/>
      <c r="V47" s="173"/>
      <c r="W47" s="354"/>
      <c r="X47" s="354"/>
      <c r="Y47" s="190"/>
      <c r="Z47" s="181"/>
      <c r="AA47" s="181"/>
    </row>
    <row r="48" spans="6:31" hidden="1" x14ac:dyDescent="0.25">
      <c r="F48" s="4"/>
      <c r="G48" s="360" t="s">
        <v>4</v>
      </c>
      <c r="H48" s="361"/>
      <c r="I48" s="101">
        <v>5</v>
      </c>
      <c r="J48" s="101">
        <v>5</v>
      </c>
      <c r="K48" s="4"/>
      <c r="L48" s="4"/>
      <c r="M48" s="4"/>
      <c r="N48" s="48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90"/>
      <c r="Z48" s="181"/>
      <c r="AA48" s="181"/>
    </row>
    <row r="49" spans="6:29" hidden="1" x14ac:dyDescent="0.25">
      <c r="F49" s="4"/>
      <c r="G49" s="364" t="s">
        <v>41</v>
      </c>
      <c r="H49" s="365"/>
      <c r="I49" s="198">
        <v>26</v>
      </c>
      <c r="J49" s="198">
        <v>26</v>
      </c>
      <c r="K49" s="91"/>
      <c r="L49" s="91"/>
      <c r="M49" s="91"/>
      <c r="N49" s="199"/>
      <c r="O49" s="200"/>
      <c r="P49" s="200"/>
      <c r="Q49" s="200"/>
      <c r="R49" s="200"/>
      <c r="S49" s="200"/>
      <c r="T49" s="200"/>
      <c r="U49" s="200"/>
      <c r="V49" s="200"/>
      <c r="W49" s="366"/>
      <c r="X49" s="366"/>
      <c r="Y49" s="190"/>
      <c r="Z49" s="181"/>
      <c r="AA49" s="181"/>
    </row>
    <row r="50" spans="6:29" ht="16.5" customHeight="1" x14ac:dyDescent="0.25">
      <c r="F50" s="98">
        <v>136</v>
      </c>
      <c r="G50" s="367" t="s">
        <v>190</v>
      </c>
      <c r="H50" s="367"/>
      <c r="I50" s="368">
        <v>200</v>
      </c>
      <c r="J50" s="368"/>
      <c r="K50" s="107">
        <v>2.8</v>
      </c>
      <c r="L50" s="107">
        <v>3.9</v>
      </c>
      <c r="M50" s="107">
        <v>11.3</v>
      </c>
      <c r="N50" s="107">
        <v>90.5</v>
      </c>
      <c r="O50" s="173">
        <v>48.4</v>
      </c>
      <c r="P50" s="173">
        <v>40.299999999999997</v>
      </c>
      <c r="Q50" s="173">
        <v>17.5</v>
      </c>
      <c r="R50" s="173">
        <v>43.2</v>
      </c>
      <c r="S50" s="173">
        <v>1.08</v>
      </c>
      <c r="T50" s="173">
        <v>100</v>
      </c>
      <c r="U50" s="173">
        <v>0.08</v>
      </c>
      <c r="V50" s="173">
        <v>0.12</v>
      </c>
      <c r="W50" s="354">
        <v>6.3</v>
      </c>
      <c r="X50" s="354"/>
      <c r="Y50" s="190"/>
      <c r="Z50" s="181"/>
      <c r="AA50" s="181"/>
    </row>
    <row r="51" spans="6:29" hidden="1" x14ac:dyDescent="0.25">
      <c r="F51" s="87"/>
      <c r="G51" s="369" t="s">
        <v>53</v>
      </c>
      <c r="H51" s="369"/>
      <c r="I51" s="169">
        <v>87</v>
      </c>
      <c r="J51" s="169">
        <v>70</v>
      </c>
      <c r="K51" s="127"/>
      <c r="L51" s="127"/>
      <c r="M51" s="127"/>
      <c r="N51" s="127"/>
      <c r="O51" s="173"/>
      <c r="P51" s="173"/>
      <c r="Q51" s="173"/>
      <c r="R51" s="173"/>
      <c r="S51" s="173"/>
      <c r="T51" s="173"/>
      <c r="U51" s="173"/>
      <c r="V51" s="173"/>
      <c r="W51" s="354"/>
      <c r="X51" s="354"/>
      <c r="Y51" s="190"/>
      <c r="Z51" s="181"/>
      <c r="AA51" s="181"/>
    </row>
    <row r="52" spans="6:29" hidden="1" x14ac:dyDescent="0.25">
      <c r="F52" s="87"/>
      <c r="G52" s="369" t="s">
        <v>62</v>
      </c>
      <c r="H52" s="369"/>
      <c r="I52" s="169">
        <v>139</v>
      </c>
      <c r="J52" s="169">
        <v>111</v>
      </c>
      <c r="K52" s="127"/>
      <c r="L52" s="127"/>
      <c r="M52" s="127"/>
      <c r="N52" s="127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90"/>
      <c r="Z52" s="181"/>
      <c r="AA52" s="181"/>
    </row>
    <row r="53" spans="6:29" hidden="1" x14ac:dyDescent="0.25">
      <c r="F53" s="87"/>
      <c r="G53" s="369" t="s">
        <v>63</v>
      </c>
      <c r="H53" s="369"/>
      <c r="I53" s="169">
        <v>50</v>
      </c>
      <c r="J53" s="169">
        <v>42</v>
      </c>
      <c r="K53" s="127"/>
      <c r="L53" s="127"/>
      <c r="M53" s="127"/>
      <c r="N53" s="127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90"/>
      <c r="Z53" s="181"/>
      <c r="AA53" s="181"/>
    </row>
    <row r="54" spans="6:29" hidden="1" x14ac:dyDescent="0.25">
      <c r="F54" s="87"/>
      <c r="G54" s="369" t="s">
        <v>49</v>
      </c>
      <c r="H54" s="369"/>
      <c r="I54" s="169">
        <v>20</v>
      </c>
      <c r="J54" s="169">
        <v>16</v>
      </c>
      <c r="K54" s="127"/>
      <c r="L54" s="127"/>
      <c r="M54" s="127"/>
      <c r="N54" s="127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90"/>
      <c r="Z54" s="181"/>
      <c r="AA54" s="181"/>
    </row>
    <row r="55" spans="6:29" hidden="1" x14ac:dyDescent="0.25">
      <c r="F55" s="87"/>
      <c r="G55" s="369" t="s">
        <v>9</v>
      </c>
      <c r="H55" s="369"/>
      <c r="I55" s="169">
        <v>15</v>
      </c>
      <c r="J55" s="169">
        <v>15</v>
      </c>
      <c r="K55" s="127"/>
      <c r="L55" s="127"/>
      <c r="M55" s="127"/>
      <c r="N55" s="127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90"/>
      <c r="Z55" s="181"/>
      <c r="AA55" s="181"/>
    </row>
    <row r="56" spans="6:29" hidden="1" x14ac:dyDescent="0.25">
      <c r="F56" s="87"/>
      <c r="G56" s="369" t="s">
        <v>7</v>
      </c>
      <c r="H56" s="369"/>
      <c r="I56" s="169">
        <v>10</v>
      </c>
      <c r="J56" s="169">
        <v>10</v>
      </c>
      <c r="K56" s="127"/>
      <c r="L56" s="127"/>
      <c r="M56" s="127"/>
      <c r="N56" s="127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85"/>
      <c r="Z56" s="185"/>
      <c r="AA56" s="185"/>
    </row>
    <row r="57" spans="6:29" ht="30" customHeight="1" x14ac:dyDescent="0.25">
      <c r="F57" s="87"/>
      <c r="G57" s="367" t="s">
        <v>38</v>
      </c>
      <c r="H57" s="367"/>
      <c r="I57" s="368">
        <v>75</v>
      </c>
      <c r="J57" s="368"/>
      <c r="K57" s="107">
        <v>5.7</v>
      </c>
      <c r="L57" s="107">
        <v>1.2</v>
      </c>
      <c r="M57" s="107">
        <v>35.9</v>
      </c>
      <c r="N57" s="107">
        <v>176.2</v>
      </c>
      <c r="O57" s="173">
        <v>65.23</v>
      </c>
      <c r="P57" s="173">
        <v>9.3800000000000008</v>
      </c>
      <c r="Q57" s="173">
        <v>16</v>
      </c>
      <c r="R57" s="173">
        <v>86.7</v>
      </c>
      <c r="S57" s="173">
        <v>2.7</v>
      </c>
      <c r="T57" s="173"/>
      <c r="U57" s="173">
        <v>0.2</v>
      </c>
      <c r="V57" s="173">
        <v>0.22</v>
      </c>
      <c r="W57" s="173"/>
      <c r="X57" s="173"/>
      <c r="Y57" s="185"/>
      <c r="Z57" s="185"/>
      <c r="AA57" s="185"/>
    </row>
    <row r="58" spans="6:29" ht="29.25" customHeight="1" x14ac:dyDescent="0.25">
      <c r="F58" s="87"/>
      <c r="G58" s="367" t="s">
        <v>17</v>
      </c>
      <c r="H58" s="367"/>
      <c r="I58" s="368">
        <v>75</v>
      </c>
      <c r="J58" s="368"/>
      <c r="K58" s="107">
        <v>5.4</v>
      </c>
      <c r="L58" s="107">
        <v>0.84</v>
      </c>
      <c r="M58" s="107">
        <v>34.700000000000003</v>
      </c>
      <c r="N58" s="107">
        <v>177.7</v>
      </c>
      <c r="O58" s="173">
        <v>67.34</v>
      </c>
      <c r="P58" s="173">
        <v>34.700000000000003</v>
      </c>
      <c r="Q58" s="173">
        <v>15</v>
      </c>
      <c r="R58" s="173">
        <v>83.7</v>
      </c>
      <c r="S58" s="173">
        <v>2.1</v>
      </c>
      <c r="T58" s="173"/>
      <c r="U58" s="173">
        <v>0.2</v>
      </c>
      <c r="V58" s="173">
        <v>0.22</v>
      </c>
      <c r="W58" s="175"/>
      <c r="X58" s="201"/>
      <c r="Y58" s="181"/>
      <c r="Z58" s="181"/>
      <c r="AA58" s="181"/>
      <c r="AB58" s="1"/>
      <c r="AC58" s="1"/>
    </row>
    <row r="59" spans="6:29" ht="25.5" customHeight="1" x14ac:dyDescent="0.25">
      <c r="F59" s="29">
        <v>255</v>
      </c>
      <c r="G59" s="370" t="s">
        <v>101</v>
      </c>
      <c r="H59" s="371"/>
      <c r="I59" s="372">
        <v>200</v>
      </c>
      <c r="J59" s="373"/>
      <c r="K59" s="112">
        <v>0.44</v>
      </c>
      <c r="L59" s="112">
        <v>0.02</v>
      </c>
      <c r="M59" s="112">
        <v>31.74</v>
      </c>
      <c r="N59" s="158">
        <v>125.8</v>
      </c>
      <c r="O59" s="201">
        <v>29.3</v>
      </c>
      <c r="P59" s="201">
        <v>32.4</v>
      </c>
      <c r="Q59" s="201">
        <v>12.4</v>
      </c>
      <c r="R59" s="201">
        <v>23.44</v>
      </c>
      <c r="S59" s="201">
        <v>0.7</v>
      </c>
      <c r="T59" s="201"/>
      <c r="U59" s="201">
        <v>1.6E-2</v>
      </c>
      <c r="V59" s="201">
        <v>2.4E-2</v>
      </c>
      <c r="W59" s="201">
        <v>0.72</v>
      </c>
      <c r="X59" s="173"/>
      <c r="Y59" s="185"/>
      <c r="Z59" s="182"/>
      <c r="AA59" s="182"/>
      <c r="AB59" s="15"/>
      <c r="AC59" s="15"/>
    </row>
    <row r="60" spans="6:29" hidden="1" x14ac:dyDescent="0.25">
      <c r="F60" s="39"/>
      <c r="G60" s="350" t="s">
        <v>57</v>
      </c>
      <c r="H60" s="350"/>
      <c r="I60" s="8">
        <v>20</v>
      </c>
      <c r="J60" s="8">
        <v>25</v>
      </c>
      <c r="K60" s="3"/>
      <c r="L60" s="3"/>
      <c r="M60" s="3"/>
      <c r="N60" s="4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85"/>
      <c r="Z60" s="185"/>
      <c r="AA60" s="185"/>
    </row>
    <row r="61" spans="6:29" hidden="1" x14ac:dyDescent="0.25">
      <c r="F61" s="39"/>
      <c r="G61" s="350" t="s">
        <v>35</v>
      </c>
      <c r="H61" s="350"/>
      <c r="I61" s="8">
        <v>20</v>
      </c>
      <c r="J61" s="8">
        <v>20</v>
      </c>
      <c r="K61" s="3"/>
      <c r="L61" s="3"/>
      <c r="M61" s="3"/>
      <c r="N61" s="4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85"/>
      <c r="Z61" s="185"/>
      <c r="AA61" s="185"/>
    </row>
    <row r="62" spans="6:29" hidden="1" x14ac:dyDescent="0.25">
      <c r="F62" s="39"/>
      <c r="G62" s="343" t="s">
        <v>41</v>
      </c>
      <c r="H62" s="344"/>
      <c r="I62" s="8">
        <v>190</v>
      </c>
      <c r="J62" s="8">
        <v>190</v>
      </c>
      <c r="K62" s="3"/>
      <c r="L62" s="3"/>
      <c r="M62" s="3"/>
      <c r="N62" s="4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85"/>
      <c r="Z62" s="185"/>
      <c r="AA62" s="185"/>
    </row>
    <row r="63" spans="6:29" hidden="1" x14ac:dyDescent="0.25">
      <c r="F63" s="39"/>
      <c r="G63" s="343" t="s">
        <v>58</v>
      </c>
      <c r="H63" s="344"/>
      <c r="I63" s="8">
        <v>25</v>
      </c>
      <c r="J63" s="8">
        <v>25</v>
      </c>
      <c r="K63" s="3"/>
      <c r="L63" s="3"/>
      <c r="M63" s="3"/>
      <c r="N63" s="4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85"/>
      <c r="Z63" s="185"/>
      <c r="AA63" s="185"/>
    </row>
    <row r="64" spans="6:29" x14ac:dyDescent="0.25">
      <c r="F64" s="4"/>
      <c r="G64" s="340" t="s">
        <v>42</v>
      </c>
      <c r="H64" s="340"/>
      <c r="I64" s="341">
        <f>I31+I33+I42+I50+I57+I58+I59</f>
        <v>1050</v>
      </c>
      <c r="J64" s="342"/>
      <c r="K64" s="3">
        <f>SUM(K31:K63)</f>
        <v>35.03</v>
      </c>
      <c r="L64" s="3">
        <f>SUM(L31:L63)</f>
        <v>24.929999999999996</v>
      </c>
      <c r="M64" s="3">
        <f>SUM(M31:M63)</f>
        <v>136.35</v>
      </c>
      <c r="N64" s="43">
        <f>SUM(N31:N63)</f>
        <v>971.01</v>
      </c>
      <c r="O64" s="176">
        <f>SUM(O31:O63)</f>
        <v>297.77000000000004</v>
      </c>
      <c r="P64" s="176">
        <f t="shared" ref="P64:W64" si="1">SUM(P31:P63)</f>
        <v>170.64000000000001</v>
      </c>
      <c r="Q64" s="176">
        <f t="shared" si="1"/>
        <v>91.47</v>
      </c>
      <c r="R64" s="176">
        <f t="shared" si="1"/>
        <v>353.77</v>
      </c>
      <c r="S64" s="176">
        <f t="shared" si="1"/>
        <v>8.41</v>
      </c>
      <c r="T64" s="176">
        <f t="shared" si="1"/>
        <v>127</v>
      </c>
      <c r="U64" s="176">
        <f t="shared" si="1"/>
        <v>0.52600000000000002</v>
      </c>
      <c r="V64" s="176">
        <f t="shared" si="1"/>
        <v>0.68400000000000005</v>
      </c>
      <c r="W64" s="176">
        <f t="shared" si="1"/>
        <v>14.540000000000001</v>
      </c>
      <c r="X64" s="173"/>
      <c r="Y64" s="181"/>
      <c r="Z64" s="181"/>
      <c r="AA64" s="185"/>
    </row>
    <row r="65" spans="6:30" ht="12" customHeight="1" x14ac:dyDescent="0.25">
      <c r="F65" s="48"/>
      <c r="G65" s="26"/>
      <c r="H65" s="26"/>
      <c r="I65" s="27"/>
      <c r="J65" s="27"/>
      <c r="K65" s="27"/>
      <c r="L65" s="27"/>
      <c r="M65" s="27"/>
      <c r="N65" s="168">
        <f>N64/N117</f>
        <v>0.30269429438041828</v>
      </c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81"/>
      <c r="Z65" s="181"/>
      <c r="AA65" s="185"/>
    </row>
    <row r="66" spans="6:30" x14ac:dyDescent="0.25">
      <c r="F66" s="333" t="s">
        <v>59</v>
      </c>
      <c r="G66" s="333"/>
      <c r="H66" s="333"/>
      <c r="I66" s="333"/>
      <c r="J66" s="333"/>
      <c r="K66" s="333"/>
      <c r="L66" s="333"/>
      <c r="M66" s="333"/>
      <c r="N66" s="346"/>
      <c r="O66" s="173"/>
      <c r="P66" s="173"/>
      <c r="Q66" s="173"/>
      <c r="R66" s="173"/>
      <c r="S66" s="351"/>
      <c r="T66" s="351"/>
      <c r="U66" s="351"/>
      <c r="V66" s="351"/>
      <c r="W66" s="351"/>
      <c r="X66" s="363"/>
      <c r="Y66" s="363"/>
      <c r="Z66" s="363"/>
      <c r="AA66" s="182"/>
      <c r="AB66" s="15"/>
      <c r="AC66" s="15"/>
      <c r="AD66" s="15"/>
    </row>
    <row r="67" spans="6:30" ht="0.75" customHeight="1" x14ac:dyDescent="0.25">
      <c r="F67" s="4"/>
      <c r="G67" s="374"/>
      <c r="H67" s="374"/>
      <c r="I67" s="337"/>
      <c r="J67" s="337"/>
      <c r="K67" s="10"/>
      <c r="L67" s="10"/>
      <c r="M67" s="10"/>
      <c r="N67" s="57"/>
      <c r="O67" s="173"/>
      <c r="P67" s="173"/>
      <c r="Q67" s="173"/>
      <c r="R67" s="173"/>
      <c r="S67" s="354"/>
      <c r="T67" s="354"/>
      <c r="U67" s="354"/>
      <c r="V67" s="354"/>
      <c r="W67" s="354"/>
      <c r="X67" s="181"/>
      <c r="Y67" s="181"/>
      <c r="Z67" s="181"/>
      <c r="AA67" s="182"/>
      <c r="AB67" s="15"/>
      <c r="AC67" s="1"/>
      <c r="AD67" s="1"/>
    </row>
    <row r="68" spans="6:30" x14ac:dyDescent="0.25">
      <c r="F68" s="2">
        <v>389</v>
      </c>
      <c r="G68" s="335" t="s">
        <v>60</v>
      </c>
      <c r="H68" s="335"/>
      <c r="I68" s="337">
        <v>200</v>
      </c>
      <c r="J68" s="337"/>
      <c r="K68" s="3">
        <v>0.8</v>
      </c>
      <c r="L68" s="3">
        <v>0.6</v>
      </c>
      <c r="M68" s="3">
        <v>22</v>
      </c>
      <c r="N68" s="43">
        <v>92</v>
      </c>
      <c r="O68" s="173">
        <v>120</v>
      </c>
      <c r="P68" s="173">
        <v>14</v>
      </c>
      <c r="Q68" s="173">
        <v>8</v>
      </c>
      <c r="R68" s="173">
        <v>14</v>
      </c>
      <c r="S68" s="173">
        <v>1.4</v>
      </c>
      <c r="T68" s="173"/>
      <c r="U68" s="173">
        <v>0.02</v>
      </c>
      <c r="V68" s="173">
        <v>0.02</v>
      </c>
      <c r="W68" s="173">
        <v>4</v>
      </c>
      <c r="X68" s="363"/>
      <c r="Y68" s="363"/>
      <c r="Z68" s="363"/>
      <c r="AA68" s="182"/>
      <c r="AB68" s="15"/>
      <c r="AC68" s="15"/>
      <c r="AD68" s="15"/>
    </row>
    <row r="69" spans="6:30" ht="15" hidden="1" customHeight="1" x14ac:dyDescent="0.25">
      <c r="F69" s="4"/>
      <c r="G69" s="350" t="s">
        <v>60</v>
      </c>
      <c r="H69" s="350"/>
      <c r="I69" s="8">
        <v>200</v>
      </c>
      <c r="J69" s="8">
        <v>200</v>
      </c>
      <c r="K69" s="3"/>
      <c r="L69" s="3"/>
      <c r="M69" s="8"/>
      <c r="N69" s="133"/>
      <c r="O69" s="173"/>
      <c r="P69" s="173"/>
      <c r="Q69" s="173"/>
      <c r="R69" s="173"/>
      <c r="S69" s="176"/>
      <c r="T69" s="176"/>
      <c r="U69" s="176"/>
      <c r="V69" s="176"/>
      <c r="W69" s="176"/>
      <c r="X69" s="181"/>
      <c r="Y69" s="181"/>
      <c r="Z69" s="181"/>
      <c r="AA69" s="182"/>
      <c r="AB69" s="15"/>
      <c r="AC69" s="15"/>
      <c r="AD69" s="15"/>
    </row>
    <row r="70" spans="6:30" ht="28.5" customHeight="1" x14ac:dyDescent="0.25">
      <c r="F70" s="29">
        <v>305</v>
      </c>
      <c r="G70" s="375" t="s">
        <v>198</v>
      </c>
      <c r="H70" s="376"/>
      <c r="I70" s="346">
        <v>90</v>
      </c>
      <c r="J70" s="348"/>
      <c r="K70" s="9">
        <v>8.2200000000000006</v>
      </c>
      <c r="L70" s="9">
        <v>9.32</v>
      </c>
      <c r="M70" s="9">
        <v>30.15</v>
      </c>
      <c r="N70" s="105">
        <v>218.7</v>
      </c>
      <c r="O70" s="175">
        <v>74</v>
      </c>
      <c r="P70" s="173">
        <v>242</v>
      </c>
      <c r="Q70" s="173">
        <v>22.1</v>
      </c>
      <c r="R70" s="173">
        <v>43</v>
      </c>
      <c r="S70" s="173">
        <v>1.35</v>
      </c>
      <c r="T70" s="173">
        <v>13</v>
      </c>
      <c r="U70" s="173">
        <v>0.12</v>
      </c>
      <c r="V70" s="173">
        <v>0.1</v>
      </c>
      <c r="W70" s="173"/>
      <c r="X70" s="181"/>
      <c r="Y70" s="181"/>
      <c r="Z70" s="181"/>
      <c r="AA70" s="182"/>
      <c r="AB70" s="15"/>
      <c r="AC70" s="15"/>
      <c r="AD70" s="15"/>
    </row>
    <row r="71" spans="6:30" ht="15" hidden="1" customHeight="1" x14ac:dyDescent="0.25">
      <c r="F71" s="4"/>
      <c r="G71" s="377" t="s">
        <v>199</v>
      </c>
      <c r="H71" s="378"/>
      <c r="I71" s="8">
        <v>53</v>
      </c>
      <c r="J71" s="30">
        <v>50</v>
      </c>
      <c r="K71" s="3"/>
      <c r="L71" s="3"/>
      <c r="M71" s="3"/>
      <c r="N71" s="43"/>
      <c r="O71" s="173"/>
      <c r="P71" s="173"/>
      <c r="Q71" s="173"/>
      <c r="R71" s="173"/>
      <c r="S71" s="195"/>
      <c r="T71" s="195"/>
      <c r="U71" s="195"/>
      <c r="V71" s="195"/>
      <c r="W71" s="195"/>
      <c r="X71" s="181"/>
      <c r="Y71" s="181"/>
      <c r="Z71" s="181"/>
      <c r="AA71" s="182"/>
      <c r="AB71" s="15"/>
      <c r="AC71" s="15"/>
      <c r="AD71" s="15"/>
    </row>
    <row r="72" spans="6:30" ht="15" hidden="1" customHeight="1" x14ac:dyDescent="0.25">
      <c r="F72" s="4"/>
      <c r="G72" s="377" t="s">
        <v>200</v>
      </c>
      <c r="H72" s="378"/>
      <c r="I72" s="8">
        <v>58</v>
      </c>
      <c r="J72" s="30">
        <v>58</v>
      </c>
      <c r="K72" s="3"/>
      <c r="L72" s="3"/>
      <c r="M72" s="3"/>
      <c r="N72" s="43"/>
      <c r="O72" s="173"/>
      <c r="P72" s="173"/>
      <c r="Q72" s="173"/>
      <c r="R72" s="173"/>
      <c r="S72" s="195"/>
      <c r="T72" s="195"/>
      <c r="U72" s="195"/>
      <c r="V72" s="195"/>
      <c r="W72" s="195"/>
      <c r="X72" s="181"/>
      <c r="Y72" s="181"/>
      <c r="Z72" s="181"/>
      <c r="AA72" s="182"/>
      <c r="AB72" s="15"/>
      <c r="AC72" s="15"/>
      <c r="AD72" s="15"/>
    </row>
    <row r="73" spans="6:30" hidden="1" x14ac:dyDescent="0.25">
      <c r="F73" s="4"/>
      <c r="G73" s="355" t="s">
        <v>35</v>
      </c>
      <c r="H73" s="350"/>
      <c r="I73" s="8">
        <v>5</v>
      </c>
      <c r="J73" s="30">
        <v>5</v>
      </c>
      <c r="K73" s="3"/>
      <c r="L73" s="3"/>
      <c r="M73" s="3"/>
      <c r="N73" s="43"/>
      <c r="O73" s="173"/>
      <c r="P73" s="173"/>
      <c r="Q73" s="173"/>
      <c r="R73" s="173"/>
      <c r="S73" s="195"/>
      <c r="T73" s="195"/>
      <c r="U73" s="195"/>
      <c r="V73" s="195"/>
      <c r="W73" s="195"/>
      <c r="X73" s="181"/>
      <c r="Y73" s="181"/>
      <c r="Z73" s="181"/>
      <c r="AA73" s="182"/>
      <c r="AB73" s="15"/>
      <c r="AC73" s="15"/>
      <c r="AD73" s="15"/>
    </row>
    <row r="74" spans="6:30" hidden="1" x14ac:dyDescent="0.25">
      <c r="F74" s="4"/>
      <c r="G74" s="355" t="s">
        <v>122</v>
      </c>
      <c r="H74" s="350"/>
      <c r="I74" s="8">
        <v>1</v>
      </c>
      <c r="J74" s="30">
        <v>1</v>
      </c>
      <c r="K74" s="3"/>
      <c r="L74" s="3"/>
      <c r="M74" s="3"/>
      <c r="N74" s="43"/>
      <c r="O74" s="173"/>
      <c r="P74" s="173"/>
      <c r="Q74" s="173"/>
      <c r="R74" s="173"/>
      <c r="S74" s="195"/>
      <c r="T74" s="195"/>
      <c r="U74" s="195"/>
      <c r="V74" s="195"/>
      <c r="W74" s="195"/>
      <c r="X74" s="181"/>
      <c r="Y74" s="181"/>
      <c r="Z74" s="181"/>
      <c r="AA74" s="182"/>
      <c r="AB74" s="15"/>
      <c r="AC74" s="15"/>
      <c r="AD74" s="15"/>
    </row>
    <row r="75" spans="6:30" hidden="1" x14ac:dyDescent="0.25">
      <c r="F75" s="4"/>
      <c r="G75" s="355" t="s">
        <v>201</v>
      </c>
      <c r="H75" s="350"/>
      <c r="I75" s="10" t="s">
        <v>202</v>
      </c>
      <c r="J75" s="110">
        <v>3</v>
      </c>
      <c r="K75" s="3"/>
      <c r="L75" s="3"/>
      <c r="M75" s="3"/>
      <c r="N75" s="43"/>
      <c r="O75" s="173"/>
      <c r="P75" s="173"/>
      <c r="Q75" s="173"/>
      <c r="R75" s="173"/>
      <c r="S75" s="195"/>
      <c r="T75" s="195"/>
      <c r="U75" s="195"/>
      <c r="V75" s="195"/>
      <c r="W75" s="195"/>
      <c r="X75" s="181"/>
      <c r="Y75" s="181"/>
      <c r="Z75" s="181"/>
      <c r="AA75" s="182"/>
      <c r="AB75" s="15"/>
      <c r="AC75" s="15"/>
      <c r="AD75" s="15"/>
    </row>
    <row r="76" spans="6:30" hidden="1" x14ac:dyDescent="0.25">
      <c r="F76" s="4"/>
      <c r="G76" s="355" t="s">
        <v>33</v>
      </c>
      <c r="H76" s="350"/>
      <c r="I76" s="8">
        <v>20</v>
      </c>
      <c r="J76" s="110">
        <v>20</v>
      </c>
      <c r="K76" s="3"/>
      <c r="L76" s="3"/>
      <c r="M76" s="3"/>
      <c r="N76" s="43"/>
      <c r="O76" s="173"/>
      <c r="P76" s="173"/>
      <c r="Q76" s="173"/>
      <c r="R76" s="173"/>
      <c r="S76" s="195"/>
      <c r="T76" s="195"/>
      <c r="U76" s="195"/>
      <c r="V76" s="195"/>
      <c r="W76" s="195"/>
      <c r="X76" s="181"/>
      <c r="Y76" s="181"/>
      <c r="Z76" s="181"/>
      <c r="AA76" s="182"/>
      <c r="AB76" s="15"/>
      <c r="AC76" s="15"/>
      <c r="AD76" s="15"/>
    </row>
    <row r="77" spans="6:30" hidden="1" x14ac:dyDescent="0.25">
      <c r="F77" s="4"/>
      <c r="G77" s="355" t="s">
        <v>102</v>
      </c>
      <c r="H77" s="350"/>
      <c r="I77" s="379">
        <v>55</v>
      </c>
      <c r="J77" s="380"/>
      <c r="K77" s="3"/>
      <c r="L77" s="3"/>
      <c r="M77" s="3"/>
      <c r="N77" s="43"/>
      <c r="O77" s="173"/>
      <c r="P77" s="173"/>
      <c r="Q77" s="173"/>
      <c r="R77" s="173"/>
      <c r="S77" s="195"/>
      <c r="T77" s="195"/>
      <c r="U77" s="195"/>
      <c r="V77" s="195"/>
      <c r="W77" s="195"/>
      <c r="X77" s="181"/>
      <c r="Y77" s="181"/>
      <c r="Z77" s="181"/>
      <c r="AA77" s="182"/>
      <c r="AB77" s="15"/>
      <c r="AC77" s="15"/>
      <c r="AD77" s="15"/>
    </row>
    <row r="78" spans="6:30" hidden="1" x14ac:dyDescent="0.25">
      <c r="F78" s="4"/>
      <c r="G78" s="381"/>
      <c r="H78" s="382"/>
      <c r="I78" s="379">
        <v>47</v>
      </c>
      <c r="J78" s="380"/>
      <c r="K78" s="3"/>
      <c r="L78" s="3"/>
      <c r="M78" s="3"/>
      <c r="N78" s="43"/>
      <c r="O78" s="173"/>
      <c r="P78" s="173"/>
      <c r="Q78" s="173"/>
      <c r="R78" s="173"/>
      <c r="S78" s="354"/>
      <c r="T78" s="354"/>
      <c r="U78" s="354"/>
      <c r="V78" s="354"/>
      <c r="W78" s="354"/>
      <c r="X78" s="181"/>
      <c r="Y78" s="181"/>
      <c r="Z78" s="181"/>
      <c r="AA78" s="182"/>
      <c r="AB78" s="15"/>
      <c r="AC78" s="15"/>
      <c r="AD78" s="15"/>
    </row>
    <row r="79" spans="6:30" x14ac:dyDescent="0.25">
      <c r="F79" s="4"/>
      <c r="G79" s="340" t="s">
        <v>42</v>
      </c>
      <c r="H79" s="340"/>
      <c r="I79" s="341">
        <v>290</v>
      </c>
      <c r="J79" s="345"/>
      <c r="K79" s="3">
        <f>SUM(K68:K78)</f>
        <v>9.0200000000000014</v>
      </c>
      <c r="L79" s="3">
        <f>SUM(L68:L78)</f>
        <v>9.92</v>
      </c>
      <c r="M79" s="3">
        <f>SUM(M68:M78)</f>
        <v>52.15</v>
      </c>
      <c r="N79" s="43">
        <f>SUM(N68:N78)</f>
        <v>310.7</v>
      </c>
      <c r="O79" s="176">
        <f>SUM(O68:O78)</f>
        <v>194</v>
      </c>
      <c r="P79" s="176">
        <f t="shared" ref="P79:W79" si="2">SUM(P68:P78)</f>
        <v>256</v>
      </c>
      <c r="Q79" s="176">
        <f t="shared" si="2"/>
        <v>30.1</v>
      </c>
      <c r="R79" s="176">
        <f t="shared" si="2"/>
        <v>57</v>
      </c>
      <c r="S79" s="176">
        <f t="shared" si="2"/>
        <v>2.75</v>
      </c>
      <c r="T79" s="176">
        <f t="shared" si="2"/>
        <v>13</v>
      </c>
      <c r="U79" s="176">
        <f t="shared" si="2"/>
        <v>0.13999999999999999</v>
      </c>
      <c r="V79" s="176">
        <f t="shared" si="2"/>
        <v>0.12000000000000001</v>
      </c>
      <c r="W79" s="176">
        <f t="shared" si="2"/>
        <v>4</v>
      </c>
      <c r="X79" s="181"/>
      <c r="Y79" s="181"/>
      <c r="Z79" s="181"/>
      <c r="AA79" s="182"/>
      <c r="AB79" s="15"/>
      <c r="AC79" s="15"/>
      <c r="AD79" s="15"/>
    </row>
    <row r="80" spans="6:30" x14ac:dyDescent="0.25">
      <c r="F80" s="48"/>
      <c r="G80" s="26"/>
      <c r="H80" s="26"/>
      <c r="I80" s="27"/>
      <c r="J80" s="27"/>
      <c r="K80" s="27"/>
      <c r="L80" s="27"/>
      <c r="M80" s="27"/>
      <c r="N80" s="168">
        <f>N79/N117</f>
        <v>9.6854942033548538E-2</v>
      </c>
      <c r="O80" s="173"/>
      <c r="P80" s="173"/>
      <c r="Q80" s="173"/>
      <c r="R80" s="173"/>
      <c r="S80" s="173"/>
      <c r="T80" s="173"/>
      <c r="U80" s="173"/>
      <c r="V80" s="173"/>
      <c r="W80" s="173"/>
      <c r="X80" s="181"/>
      <c r="Y80" s="181"/>
      <c r="Z80" s="181"/>
      <c r="AA80" s="182"/>
      <c r="AB80" s="15"/>
      <c r="AC80" s="15"/>
      <c r="AD80" s="15"/>
    </row>
    <row r="81" spans="6:31" x14ac:dyDescent="0.25">
      <c r="F81" s="333" t="s">
        <v>74</v>
      </c>
      <c r="G81" s="333"/>
      <c r="H81" s="333"/>
      <c r="I81" s="333"/>
      <c r="J81" s="333"/>
      <c r="K81" s="333"/>
      <c r="L81" s="333"/>
      <c r="M81" s="333"/>
      <c r="N81" s="346"/>
      <c r="O81" s="173"/>
      <c r="P81" s="173"/>
      <c r="Q81" s="173"/>
      <c r="R81" s="173"/>
      <c r="S81" s="173"/>
      <c r="T81" s="173"/>
      <c r="U81" s="173"/>
      <c r="V81" s="173"/>
      <c r="W81" s="173"/>
      <c r="X81" s="181"/>
      <c r="Y81" s="181"/>
      <c r="Z81" s="181"/>
      <c r="AA81" s="182"/>
      <c r="AB81" s="15"/>
      <c r="AC81" s="15"/>
      <c r="AD81" s="15"/>
    </row>
    <row r="82" spans="6:31" ht="16.5" customHeight="1" x14ac:dyDescent="0.25">
      <c r="F82" s="29">
        <v>143</v>
      </c>
      <c r="G82" s="338" t="s">
        <v>240</v>
      </c>
      <c r="H82" s="349"/>
      <c r="I82" s="346">
        <v>150</v>
      </c>
      <c r="J82" s="348"/>
      <c r="K82" s="9">
        <v>16.04</v>
      </c>
      <c r="L82" s="9">
        <v>5.15</v>
      </c>
      <c r="M82" s="9">
        <v>5.0199999999999996</v>
      </c>
      <c r="N82" s="105">
        <v>130.58000000000001</v>
      </c>
      <c r="O82" s="101">
        <v>140</v>
      </c>
      <c r="P82" s="101">
        <v>80</v>
      </c>
      <c r="Q82" s="101">
        <v>14.5</v>
      </c>
      <c r="R82" s="101">
        <v>63</v>
      </c>
      <c r="S82" s="173">
        <v>1.4</v>
      </c>
      <c r="T82" s="173">
        <v>146.19999999999999</v>
      </c>
      <c r="U82" s="173">
        <v>0.09</v>
      </c>
      <c r="V82" s="173">
        <v>0.14000000000000001</v>
      </c>
      <c r="W82" s="173">
        <v>1.02</v>
      </c>
      <c r="X82" s="15"/>
      <c r="Y82" s="15"/>
      <c r="Z82" s="15"/>
      <c r="AA82" s="15"/>
      <c r="AB82" s="15"/>
      <c r="AC82" s="15"/>
      <c r="AD82" s="15"/>
    </row>
    <row r="83" spans="6:31" hidden="1" x14ac:dyDescent="0.25">
      <c r="F83" s="4"/>
      <c r="G83" s="355" t="s">
        <v>295</v>
      </c>
      <c r="H83" s="350"/>
      <c r="I83" s="10">
        <v>203</v>
      </c>
      <c r="J83" s="10">
        <v>150</v>
      </c>
      <c r="K83" s="4"/>
      <c r="L83" s="4"/>
      <c r="M83" s="4"/>
      <c r="N83" s="48"/>
      <c r="O83" s="101"/>
      <c r="P83" s="101"/>
      <c r="Q83" s="101"/>
      <c r="R83" s="101"/>
      <c r="S83" s="101"/>
      <c r="T83" s="101"/>
      <c r="U83" s="101"/>
      <c r="V83" s="101"/>
      <c r="W83" s="101"/>
      <c r="X83" s="15"/>
      <c r="Y83" s="15"/>
      <c r="Z83" s="15"/>
      <c r="AA83" s="15"/>
      <c r="AB83" s="11"/>
      <c r="AC83" s="11"/>
      <c r="AD83" s="11"/>
    </row>
    <row r="84" spans="6:31" hidden="1" x14ac:dyDescent="0.25">
      <c r="F84" s="4"/>
      <c r="G84" s="355" t="s">
        <v>3</v>
      </c>
      <c r="H84" s="350"/>
      <c r="I84" s="10">
        <v>10</v>
      </c>
      <c r="J84" s="10">
        <v>10</v>
      </c>
      <c r="K84" s="4"/>
      <c r="L84" s="4"/>
      <c r="M84" s="4"/>
      <c r="N84" s="48"/>
      <c r="O84" s="101"/>
      <c r="P84" s="101"/>
      <c r="Q84" s="101"/>
      <c r="R84" s="101"/>
      <c r="S84" s="101"/>
      <c r="T84" s="101"/>
      <c r="U84" s="101"/>
      <c r="V84" s="101"/>
      <c r="W84" s="101"/>
      <c r="Z84" s="11"/>
      <c r="AA84" s="11"/>
      <c r="AB84" s="11"/>
      <c r="AC84" s="11"/>
      <c r="AD84" s="11"/>
    </row>
    <row r="85" spans="6:31" hidden="1" x14ac:dyDescent="0.25">
      <c r="F85" s="4"/>
      <c r="G85" s="355" t="s">
        <v>33</v>
      </c>
      <c r="H85" s="350"/>
      <c r="I85" s="10">
        <v>10</v>
      </c>
      <c r="J85" s="10">
        <v>10</v>
      </c>
      <c r="K85" s="4"/>
      <c r="L85" s="4"/>
      <c r="M85" s="4"/>
      <c r="N85" s="48"/>
      <c r="O85" s="101"/>
      <c r="P85" s="101"/>
      <c r="Q85" s="101"/>
      <c r="R85" s="101"/>
      <c r="S85" s="383"/>
      <c r="T85" s="383"/>
      <c r="U85" s="383"/>
      <c r="V85" s="383"/>
      <c r="W85" s="383"/>
      <c r="X85" s="322"/>
      <c r="Y85" s="322"/>
      <c r="Z85" s="322"/>
      <c r="AA85" s="15"/>
      <c r="AB85" s="15"/>
      <c r="AC85" s="15"/>
      <c r="AD85" s="15"/>
    </row>
    <row r="86" spans="6:31" hidden="1" x14ac:dyDescent="0.25">
      <c r="F86" s="4"/>
      <c r="G86" s="350" t="s">
        <v>49</v>
      </c>
      <c r="H86" s="350"/>
      <c r="I86" s="10">
        <v>25</v>
      </c>
      <c r="J86" s="10">
        <v>20</v>
      </c>
      <c r="K86" s="4"/>
      <c r="L86" s="4"/>
      <c r="M86" s="4"/>
      <c r="N86" s="48"/>
      <c r="O86" s="101"/>
      <c r="P86" s="101"/>
      <c r="Q86" s="101"/>
      <c r="R86" s="101"/>
      <c r="S86" s="383"/>
      <c r="T86" s="383"/>
      <c r="U86" s="383"/>
      <c r="V86" s="383"/>
      <c r="W86" s="383"/>
      <c r="X86" s="11"/>
      <c r="Y86" s="11"/>
      <c r="Z86" s="11"/>
    </row>
    <row r="87" spans="6:31" hidden="1" x14ac:dyDescent="0.25">
      <c r="F87" s="4"/>
      <c r="G87" s="350" t="s">
        <v>8</v>
      </c>
      <c r="H87" s="350"/>
      <c r="I87" s="10">
        <v>10</v>
      </c>
      <c r="J87" s="10">
        <v>10</v>
      </c>
      <c r="K87" s="4"/>
      <c r="L87" s="4"/>
      <c r="M87" s="4"/>
      <c r="N87" s="48"/>
      <c r="O87" s="101"/>
      <c r="P87" s="101"/>
      <c r="Q87" s="101"/>
      <c r="R87" s="101"/>
      <c r="S87" s="383"/>
      <c r="T87" s="383"/>
      <c r="U87" s="383"/>
      <c r="V87" s="383"/>
      <c r="W87" s="383"/>
      <c r="X87" s="11"/>
      <c r="Y87" s="11"/>
      <c r="Z87" s="11"/>
    </row>
    <row r="88" spans="6:31" hidden="1" x14ac:dyDescent="0.25">
      <c r="F88" s="4"/>
      <c r="G88" s="344" t="s">
        <v>10</v>
      </c>
      <c r="H88" s="344"/>
      <c r="I88" s="10">
        <v>5</v>
      </c>
      <c r="J88" s="10">
        <v>5</v>
      </c>
      <c r="K88" s="4"/>
      <c r="L88" s="4"/>
      <c r="M88" s="4"/>
      <c r="N88" s="48"/>
      <c r="O88" s="101"/>
      <c r="P88" s="101"/>
      <c r="Q88" s="101"/>
      <c r="R88" s="101"/>
      <c r="S88" s="101"/>
      <c r="T88" s="101"/>
      <c r="U88" s="101"/>
      <c r="V88" s="101"/>
      <c r="W88" s="101"/>
      <c r="X88" s="11"/>
      <c r="Y88" s="11"/>
      <c r="Z88" s="11"/>
    </row>
    <row r="89" spans="6:31" hidden="1" x14ac:dyDescent="0.25">
      <c r="F89" s="4"/>
      <c r="G89" s="344" t="s">
        <v>107</v>
      </c>
      <c r="H89" s="344"/>
      <c r="I89" s="10"/>
      <c r="J89" s="10">
        <v>142</v>
      </c>
      <c r="K89" s="4"/>
      <c r="L89" s="4"/>
      <c r="M89" s="4"/>
      <c r="N89" s="48"/>
      <c r="O89" s="101"/>
      <c r="P89" s="101"/>
      <c r="Q89" s="101"/>
      <c r="R89" s="101"/>
      <c r="S89" s="383"/>
      <c r="T89" s="383"/>
      <c r="U89" s="383"/>
      <c r="V89" s="383"/>
      <c r="W89" s="383"/>
      <c r="X89" s="11"/>
      <c r="Y89" s="11"/>
      <c r="Z89" s="11"/>
      <c r="AE89" s="15"/>
    </row>
    <row r="90" spans="6:31" hidden="1" x14ac:dyDescent="0.25">
      <c r="F90" s="29"/>
      <c r="G90" s="350"/>
      <c r="H90" s="350"/>
      <c r="I90" s="10"/>
      <c r="J90" s="10"/>
      <c r="K90" s="4"/>
      <c r="L90" s="4"/>
      <c r="M90" s="4"/>
      <c r="N90" s="48"/>
      <c r="O90" s="101"/>
      <c r="P90" s="101"/>
      <c r="Q90" s="101"/>
      <c r="R90" s="101"/>
      <c r="S90" s="383"/>
      <c r="T90" s="383"/>
      <c r="U90" s="383"/>
      <c r="V90" s="383"/>
      <c r="W90" s="383"/>
      <c r="X90" s="11"/>
      <c r="Y90" s="11"/>
      <c r="Z90" s="11"/>
      <c r="AE90" s="15"/>
    </row>
    <row r="91" spans="6:31" ht="25.5" customHeight="1" x14ac:dyDescent="0.25">
      <c r="F91" s="29">
        <v>228</v>
      </c>
      <c r="G91" s="334" t="s">
        <v>55</v>
      </c>
      <c r="H91" s="334"/>
      <c r="I91" s="333">
        <v>300</v>
      </c>
      <c r="J91" s="333"/>
      <c r="K91" s="9">
        <v>3.98</v>
      </c>
      <c r="L91" s="9">
        <v>11.12</v>
      </c>
      <c r="M91" s="9">
        <v>31.52</v>
      </c>
      <c r="N91" s="105">
        <v>260.39999999999998</v>
      </c>
      <c r="O91" s="101">
        <v>1635</v>
      </c>
      <c r="P91" s="101">
        <v>36</v>
      </c>
      <c r="Q91" s="101">
        <v>66</v>
      </c>
      <c r="R91" s="101">
        <v>183</v>
      </c>
      <c r="S91" s="101">
        <v>2.4</v>
      </c>
      <c r="T91" s="101"/>
      <c r="U91" s="101">
        <v>0.39</v>
      </c>
      <c r="V91" s="101">
        <v>0.24</v>
      </c>
      <c r="W91" s="101">
        <v>51.6</v>
      </c>
      <c r="X91" s="11"/>
      <c r="Y91" s="11"/>
      <c r="Z91" s="11"/>
      <c r="AE91" s="15"/>
    </row>
    <row r="92" spans="6:31" hidden="1" x14ac:dyDescent="0.25">
      <c r="F92" s="29"/>
      <c r="G92" s="350" t="s">
        <v>5</v>
      </c>
      <c r="H92" s="350"/>
      <c r="I92" s="10">
        <v>380</v>
      </c>
      <c r="J92" s="10">
        <v>285</v>
      </c>
      <c r="K92" s="9"/>
      <c r="L92" s="9"/>
      <c r="M92" s="9"/>
      <c r="N92" s="105"/>
      <c r="O92" s="101"/>
      <c r="P92" s="101"/>
      <c r="Q92" s="101"/>
      <c r="R92" s="101"/>
      <c r="S92" s="101"/>
      <c r="T92" s="101"/>
      <c r="U92" s="101"/>
      <c r="V92" s="101"/>
      <c r="W92" s="101"/>
      <c r="X92" s="122"/>
      <c r="Y92" s="122"/>
      <c r="Z92" s="122"/>
      <c r="AA92" s="108"/>
      <c r="AB92" s="108"/>
      <c r="AC92" s="108"/>
      <c r="AD92" s="109"/>
      <c r="AE92" s="15"/>
    </row>
    <row r="93" spans="6:31" hidden="1" x14ac:dyDescent="0.25">
      <c r="F93" s="29"/>
      <c r="G93" s="350" t="s">
        <v>9</v>
      </c>
      <c r="H93" s="350"/>
      <c r="I93" s="10">
        <v>15</v>
      </c>
      <c r="J93" s="10">
        <v>15</v>
      </c>
      <c r="K93" s="4"/>
      <c r="L93" s="4"/>
      <c r="M93" s="4"/>
      <c r="N93" s="48"/>
      <c r="O93" s="101"/>
      <c r="P93" s="101"/>
      <c r="Q93" s="101"/>
      <c r="R93" s="101"/>
      <c r="S93" s="383"/>
      <c r="T93" s="383"/>
      <c r="U93" s="383"/>
      <c r="V93" s="383"/>
      <c r="W93" s="383"/>
      <c r="X93" s="11"/>
      <c r="Y93" s="11"/>
      <c r="Z93" s="11"/>
      <c r="AA93" s="108"/>
      <c r="AB93" s="108"/>
      <c r="AC93" s="108"/>
      <c r="AD93" s="109"/>
      <c r="AE93" s="15"/>
    </row>
    <row r="94" spans="6:31" hidden="1" x14ac:dyDescent="0.25">
      <c r="F94" s="29"/>
      <c r="G94" s="344"/>
      <c r="H94" s="344"/>
      <c r="I94" s="8"/>
      <c r="J94" s="30"/>
      <c r="K94" s="4"/>
      <c r="L94" s="4"/>
      <c r="M94" s="4"/>
      <c r="N94" s="48"/>
      <c r="O94" s="101"/>
      <c r="P94" s="101"/>
      <c r="Q94" s="101"/>
      <c r="R94" s="101"/>
      <c r="S94" s="101"/>
      <c r="T94" s="101"/>
      <c r="U94" s="101"/>
      <c r="V94" s="101"/>
      <c r="W94" s="101"/>
      <c r="X94" s="11"/>
      <c r="Y94" s="11"/>
      <c r="Z94" s="11"/>
      <c r="AA94" s="108"/>
      <c r="AB94" s="108"/>
      <c r="AC94" s="108"/>
      <c r="AD94" s="109"/>
      <c r="AE94" s="15"/>
    </row>
    <row r="95" spans="6:31" x14ac:dyDescent="0.25">
      <c r="F95" s="29">
        <v>53</v>
      </c>
      <c r="G95" s="335" t="s">
        <v>46</v>
      </c>
      <c r="H95" s="335"/>
      <c r="I95" s="337">
        <v>100</v>
      </c>
      <c r="J95" s="337"/>
      <c r="K95" s="3">
        <v>1.65</v>
      </c>
      <c r="L95" s="3">
        <v>6.12</v>
      </c>
      <c r="M95" s="3">
        <v>7.3</v>
      </c>
      <c r="N95" s="43">
        <v>90.98</v>
      </c>
      <c r="O95" s="101">
        <v>42.2</v>
      </c>
      <c r="P95" s="101">
        <v>28.3</v>
      </c>
      <c r="Q95" s="101">
        <v>18.3</v>
      </c>
      <c r="R95" s="101">
        <v>33.6</v>
      </c>
      <c r="S95" s="101">
        <v>1.3</v>
      </c>
      <c r="T95" s="101">
        <v>18</v>
      </c>
      <c r="U95" s="101">
        <v>0.04</v>
      </c>
      <c r="V95" s="101">
        <v>0.03</v>
      </c>
      <c r="W95" s="101">
        <v>6.86</v>
      </c>
      <c r="X95" s="322"/>
      <c r="Y95" s="322"/>
      <c r="Z95" s="322"/>
      <c r="AA95" s="15"/>
      <c r="AB95" s="15"/>
      <c r="AC95" s="15"/>
      <c r="AD95" s="15"/>
    </row>
    <row r="96" spans="6:31" hidden="1" x14ac:dyDescent="0.25">
      <c r="F96" s="29"/>
      <c r="G96" s="344" t="s">
        <v>47</v>
      </c>
      <c r="H96" s="344"/>
      <c r="I96" s="8">
        <v>80</v>
      </c>
      <c r="J96" s="30">
        <v>64</v>
      </c>
      <c r="K96" s="3"/>
      <c r="L96" s="3"/>
      <c r="M96" s="3"/>
      <c r="N96" s="43"/>
      <c r="O96" s="101"/>
      <c r="P96" s="101"/>
      <c r="Q96" s="101"/>
      <c r="R96" s="101"/>
      <c r="S96" s="196"/>
      <c r="T96" s="196"/>
      <c r="U96" s="196"/>
      <c r="V96" s="196"/>
      <c r="W96" s="196"/>
      <c r="X96" s="15"/>
      <c r="Y96" s="15"/>
      <c r="Z96" s="15"/>
      <c r="AA96" s="15"/>
      <c r="AB96" s="15"/>
      <c r="AC96" s="15"/>
      <c r="AD96" s="15"/>
    </row>
    <row r="97" spans="6:31" hidden="1" x14ac:dyDescent="0.25">
      <c r="F97" s="29"/>
      <c r="G97" s="344" t="s">
        <v>48</v>
      </c>
      <c r="H97" s="344"/>
      <c r="I97" s="8">
        <v>39</v>
      </c>
      <c r="J97" s="30">
        <v>25</v>
      </c>
      <c r="K97" s="3"/>
      <c r="L97" s="3"/>
      <c r="M97" s="3"/>
      <c r="N97" s="43"/>
      <c r="O97" s="101"/>
      <c r="P97" s="101"/>
      <c r="Q97" s="101"/>
      <c r="R97" s="101"/>
      <c r="S97" s="383"/>
      <c r="T97" s="383"/>
      <c r="U97" s="383"/>
      <c r="V97" s="383"/>
      <c r="W97" s="383"/>
      <c r="X97" s="11"/>
      <c r="Y97" s="11"/>
      <c r="Z97" s="11"/>
    </row>
    <row r="98" spans="6:31" hidden="1" x14ac:dyDescent="0.25">
      <c r="F98" s="29"/>
      <c r="G98" s="344" t="s">
        <v>49</v>
      </c>
      <c r="H98" s="344"/>
      <c r="I98" s="8">
        <v>10</v>
      </c>
      <c r="J98" s="30">
        <v>8</v>
      </c>
      <c r="K98" s="3"/>
      <c r="L98" s="3"/>
      <c r="M98" s="3"/>
      <c r="N98" s="43"/>
      <c r="O98" s="101"/>
      <c r="P98" s="101"/>
      <c r="Q98" s="101"/>
      <c r="R98" s="101"/>
      <c r="S98" s="383"/>
      <c r="T98" s="383"/>
      <c r="U98" s="383"/>
      <c r="V98" s="383"/>
      <c r="W98" s="383"/>
      <c r="X98" s="11"/>
      <c r="Y98" s="11"/>
      <c r="Z98" s="11"/>
    </row>
    <row r="99" spans="6:31" hidden="1" x14ac:dyDescent="0.25">
      <c r="F99" s="29"/>
      <c r="G99" s="344" t="s">
        <v>10</v>
      </c>
      <c r="H99" s="344"/>
      <c r="I99" s="8">
        <v>6</v>
      </c>
      <c r="J99" s="30">
        <v>6</v>
      </c>
      <c r="K99" s="3"/>
      <c r="L99" s="3"/>
      <c r="M99" s="3"/>
      <c r="N99" s="43"/>
      <c r="O99" s="101"/>
      <c r="P99" s="101"/>
      <c r="Q99" s="101"/>
      <c r="R99" s="101"/>
      <c r="S99" s="383"/>
      <c r="T99" s="383"/>
      <c r="U99" s="383"/>
      <c r="V99" s="383"/>
      <c r="W99" s="383"/>
      <c r="X99" s="11"/>
      <c r="Y99" s="11"/>
      <c r="Z99" s="11"/>
    </row>
    <row r="100" spans="6:31" hidden="1" x14ac:dyDescent="0.25">
      <c r="F100" s="29"/>
      <c r="G100" s="350" t="s">
        <v>50</v>
      </c>
      <c r="H100" s="350"/>
      <c r="I100" s="8">
        <v>26</v>
      </c>
      <c r="J100" s="8">
        <v>18</v>
      </c>
      <c r="K100" s="4"/>
      <c r="L100" s="4"/>
      <c r="M100" s="4"/>
      <c r="N100" s="48"/>
      <c r="O100" s="101"/>
      <c r="P100" s="101"/>
      <c r="Q100" s="101"/>
      <c r="R100" s="101"/>
      <c r="S100" s="383"/>
      <c r="T100" s="383"/>
      <c r="U100" s="383"/>
      <c r="V100" s="383"/>
      <c r="W100" s="383"/>
      <c r="X100" s="11"/>
      <c r="Y100" s="11"/>
      <c r="Z100" s="11"/>
    </row>
    <row r="101" spans="6:31" ht="24.75" customHeight="1" x14ac:dyDescent="0.25">
      <c r="F101" s="29"/>
      <c r="G101" s="334" t="s">
        <v>38</v>
      </c>
      <c r="H101" s="334"/>
      <c r="I101" s="346">
        <v>75</v>
      </c>
      <c r="J101" s="348"/>
      <c r="K101" s="9">
        <v>5.7</v>
      </c>
      <c r="L101" s="9">
        <v>1.2</v>
      </c>
      <c r="M101" s="9">
        <v>35.9</v>
      </c>
      <c r="N101" s="105">
        <v>176.2</v>
      </c>
      <c r="O101" s="173">
        <v>65.23</v>
      </c>
      <c r="P101" s="173">
        <v>9.3800000000000008</v>
      </c>
      <c r="Q101" s="173">
        <v>16</v>
      </c>
      <c r="R101" s="173">
        <v>86.7</v>
      </c>
      <c r="S101" s="173">
        <v>2.7</v>
      </c>
      <c r="T101" s="173"/>
      <c r="U101" s="173">
        <v>0.2</v>
      </c>
      <c r="V101" s="173">
        <v>0.22</v>
      </c>
      <c r="W101" s="173"/>
      <c r="X101" s="11"/>
      <c r="Y101" s="11"/>
      <c r="Z101" s="11"/>
    </row>
    <row r="102" spans="6:31" ht="25.5" customHeight="1" x14ac:dyDescent="0.25">
      <c r="F102" s="29"/>
      <c r="G102" s="334" t="s">
        <v>17</v>
      </c>
      <c r="H102" s="334"/>
      <c r="I102" s="333">
        <v>75</v>
      </c>
      <c r="J102" s="333"/>
      <c r="K102" s="9">
        <v>5.4</v>
      </c>
      <c r="L102" s="9">
        <v>0.84</v>
      </c>
      <c r="M102" s="9">
        <v>34.700000000000003</v>
      </c>
      <c r="N102" s="105">
        <v>177.7</v>
      </c>
      <c r="O102" s="173">
        <v>67.34</v>
      </c>
      <c r="P102" s="173">
        <v>34.700000000000003</v>
      </c>
      <c r="Q102" s="173">
        <v>15</v>
      </c>
      <c r="R102" s="173">
        <v>83.7</v>
      </c>
      <c r="S102" s="173">
        <v>2.1</v>
      </c>
      <c r="T102" s="173"/>
      <c r="U102" s="173">
        <v>0.2</v>
      </c>
      <c r="V102" s="173">
        <v>0.22</v>
      </c>
      <c r="W102" s="175"/>
      <c r="X102" s="11"/>
      <c r="Y102" s="11"/>
      <c r="Z102" s="11"/>
    </row>
    <row r="103" spans="6:31" x14ac:dyDescent="0.25">
      <c r="F103" s="29">
        <v>269</v>
      </c>
      <c r="G103" s="349" t="s">
        <v>68</v>
      </c>
      <c r="H103" s="349"/>
      <c r="I103" s="337">
        <v>200</v>
      </c>
      <c r="J103" s="337"/>
      <c r="K103" s="3">
        <v>2.44</v>
      </c>
      <c r="L103" s="3">
        <v>2.0499999999999998</v>
      </c>
      <c r="M103" s="3">
        <v>23.77</v>
      </c>
      <c r="N103" s="43">
        <v>122.72</v>
      </c>
      <c r="O103" s="173">
        <v>154</v>
      </c>
      <c r="P103" s="173">
        <v>126</v>
      </c>
      <c r="Q103" s="173">
        <v>15</v>
      </c>
      <c r="R103" s="173">
        <v>92</v>
      </c>
      <c r="S103" s="173">
        <v>0.41</v>
      </c>
      <c r="T103" s="173">
        <v>10</v>
      </c>
      <c r="U103" s="173">
        <v>0.04</v>
      </c>
      <c r="V103" s="173">
        <v>0.16</v>
      </c>
      <c r="W103" s="173">
        <v>1.33</v>
      </c>
      <c r="X103" s="11"/>
      <c r="Y103" s="11"/>
      <c r="Z103" s="11"/>
      <c r="AE103" s="15"/>
    </row>
    <row r="104" spans="6:31" ht="15" hidden="1" customHeight="1" x14ac:dyDescent="0.25">
      <c r="F104" s="39"/>
      <c r="G104" s="344" t="s">
        <v>11</v>
      </c>
      <c r="H104" s="344"/>
      <c r="I104" s="10">
        <v>1</v>
      </c>
      <c r="J104" s="10">
        <v>1</v>
      </c>
      <c r="K104" s="3"/>
      <c r="L104" s="3"/>
      <c r="M104" s="3"/>
      <c r="N104" s="43"/>
      <c r="O104" s="101"/>
      <c r="P104" s="101"/>
      <c r="Q104" s="101"/>
      <c r="R104" s="101"/>
      <c r="S104" s="101"/>
      <c r="T104" s="101"/>
      <c r="U104" s="101"/>
      <c r="V104" s="101"/>
      <c r="W104" s="101"/>
      <c r="X104" s="11"/>
      <c r="Y104" s="11"/>
      <c r="Z104" s="11"/>
      <c r="AE104" s="15"/>
    </row>
    <row r="105" spans="6:31" ht="15" hidden="1" customHeight="1" x14ac:dyDescent="0.25">
      <c r="F105" s="39"/>
      <c r="G105" s="344" t="s">
        <v>41</v>
      </c>
      <c r="H105" s="344"/>
      <c r="I105" s="10">
        <v>124</v>
      </c>
      <c r="J105" s="10">
        <v>124</v>
      </c>
      <c r="K105" s="3"/>
      <c r="L105" s="3"/>
      <c r="M105" s="3"/>
      <c r="N105" s="43"/>
      <c r="O105" s="101"/>
      <c r="P105" s="101"/>
      <c r="Q105" s="101"/>
      <c r="R105" s="101"/>
      <c r="S105" s="101"/>
      <c r="T105" s="101"/>
      <c r="U105" s="101"/>
      <c r="V105" s="101"/>
      <c r="W105" s="101"/>
      <c r="X105" s="11"/>
      <c r="Y105" s="11"/>
      <c r="Z105" s="11"/>
      <c r="AE105" s="15"/>
    </row>
    <row r="106" spans="6:31" ht="15" hidden="1" customHeight="1" x14ac:dyDescent="0.25">
      <c r="F106" s="39"/>
      <c r="G106" s="350" t="s">
        <v>33</v>
      </c>
      <c r="H106" s="350"/>
      <c r="I106" s="10">
        <v>80</v>
      </c>
      <c r="J106" s="10">
        <v>80</v>
      </c>
      <c r="K106" s="3"/>
      <c r="L106" s="3"/>
      <c r="M106" s="3"/>
      <c r="N106" s="43"/>
      <c r="O106" s="101"/>
      <c r="P106" s="101"/>
      <c r="Q106" s="101"/>
      <c r="R106" s="101"/>
      <c r="S106" s="101"/>
      <c r="T106" s="101"/>
      <c r="U106" s="101"/>
      <c r="V106" s="101"/>
      <c r="W106" s="101"/>
      <c r="X106" s="322"/>
      <c r="Y106" s="322"/>
      <c r="Z106" s="322"/>
      <c r="AA106" s="15"/>
      <c r="AB106" s="15"/>
      <c r="AC106" s="15"/>
      <c r="AD106" s="15"/>
      <c r="AE106" s="15"/>
    </row>
    <row r="107" spans="6:31" ht="15" hidden="1" customHeight="1" x14ac:dyDescent="0.25">
      <c r="F107" s="39"/>
      <c r="G107" s="344" t="s">
        <v>69</v>
      </c>
      <c r="H107" s="344"/>
      <c r="I107" s="10">
        <v>20</v>
      </c>
      <c r="J107" s="10">
        <v>20</v>
      </c>
      <c r="K107" s="3"/>
      <c r="L107" s="3"/>
      <c r="M107" s="3"/>
      <c r="N107" s="43"/>
      <c r="O107" s="101"/>
      <c r="P107" s="101"/>
      <c r="Q107" s="101"/>
      <c r="R107" s="101"/>
      <c r="S107" s="101"/>
      <c r="T107" s="101"/>
      <c r="U107" s="101"/>
      <c r="V107" s="101"/>
      <c r="W107" s="101"/>
      <c r="X107" s="1"/>
      <c r="Y107" s="1"/>
      <c r="Z107" s="1"/>
      <c r="AA107" s="15"/>
      <c r="AB107" s="15"/>
      <c r="AC107" s="15"/>
      <c r="AD107" s="15"/>
      <c r="AE107" s="15"/>
    </row>
    <row r="108" spans="6:31" x14ac:dyDescent="0.25">
      <c r="F108" s="4"/>
      <c r="G108" s="384" t="s">
        <v>42</v>
      </c>
      <c r="H108" s="384"/>
      <c r="I108" s="341">
        <f>I82+I91+I95+I101+I102+I103</f>
        <v>900</v>
      </c>
      <c r="J108" s="342"/>
      <c r="K108" s="3">
        <f>SUM(K82:K107)</f>
        <v>35.209999999999994</v>
      </c>
      <c r="L108" s="3">
        <f>SUM(L82:L107)</f>
        <v>26.48</v>
      </c>
      <c r="M108" s="3">
        <f>SUM(M82:M107)</f>
        <v>138.21</v>
      </c>
      <c r="N108" s="43">
        <f>N82+N91+N95+N102+N103</f>
        <v>782.38000000000011</v>
      </c>
      <c r="O108" s="107">
        <f>SUM(O82:O107)</f>
        <v>2103.77</v>
      </c>
      <c r="P108" s="107">
        <f t="shared" ref="P108:W108" si="3">SUM(P82:P107)</f>
        <v>314.38</v>
      </c>
      <c r="Q108" s="107">
        <f t="shared" si="3"/>
        <v>144.80000000000001</v>
      </c>
      <c r="R108" s="107">
        <f t="shared" si="3"/>
        <v>542</v>
      </c>
      <c r="S108" s="107">
        <f t="shared" si="3"/>
        <v>10.31</v>
      </c>
      <c r="T108" s="107">
        <f t="shared" si="3"/>
        <v>174.2</v>
      </c>
      <c r="U108" s="107">
        <f t="shared" si="3"/>
        <v>0.96</v>
      </c>
      <c r="V108" s="107">
        <f t="shared" si="3"/>
        <v>1.01</v>
      </c>
      <c r="W108" s="107">
        <f t="shared" si="3"/>
        <v>60.81</v>
      </c>
      <c r="X108" s="1"/>
      <c r="Y108" s="1"/>
      <c r="Z108" s="1"/>
      <c r="AA108" s="15"/>
      <c r="AB108" s="15"/>
      <c r="AC108" s="15"/>
      <c r="AD108" s="15"/>
      <c r="AE108" s="15"/>
    </row>
    <row r="109" spans="6:31" ht="11.25" customHeight="1" x14ac:dyDescent="0.25">
      <c r="F109" s="48"/>
      <c r="G109" s="26"/>
      <c r="H109" s="26"/>
      <c r="I109" s="27"/>
      <c r="J109" s="27"/>
      <c r="K109" s="27"/>
      <c r="L109" s="27"/>
      <c r="M109" s="27"/>
      <c r="N109" s="168">
        <f>N108/N117</f>
        <v>0.2438924027943602</v>
      </c>
      <c r="O109" s="101"/>
      <c r="P109" s="101"/>
      <c r="Q109" s="101"/>
      <c r="R109" s="101"/>
      <c r="S109" s="101"/>
      <c r="T109" s="101"/>
      <c r="U109" s="101"/>
      <c r="V109" s="101"/>
      <c r="W109" s="101"/>
      <c r="X109" s="1"/>
      <c r="Y109" s="1"/>
      <c r="Z109" s="1"/>
      <c r="AA109" s="15"/>
      <c r="AB109" s="15"/>
      <c r="AC109" s="15"/>
      <c r="AD109" s="15"/>
    </row>
    <row r="110" spans="6:31" hidden="1" x14ac:dyDescent="0.25">
      <c r="F110" s="48"/>
      <c r="G110" s="41" t="s">
        <v>70</v>
      </c>
      <c r="H110" s="42"/>
      <c r="I110" s="3"/>
      <c r="J110" s="3">
        <v>8</v>
      </c>
      <c r="K110" s="27"/>
      <c r="L110" s="27"/>
      <c r="M110" s="27"/>
      <c r="N110" s="168"/>
      <c r="O110" s="130"/>
      <c r="P110" s="130"/>
      <c r="Q110" s="130"/>
      <c r="R110" s="130"/>
      <c r="S110" s="101"/>
      <c r="T110" s="101"/>
      <c r="U110" s="101"/>
      <c r="V110" s="101"/>
      <c r="W110" s="101"/>
      <c r="X110" s="1"/>
      <c r="Y110" s="1"/>
      <c r="Z110" s="1"/>
      <c r="AA110" s="15"/>
      <c r="AB110" s="15"/>
      <c r="AC110" s="15"/>
      <c r="AD110" s="15"/>
    </row>
    <row r="111" spans="6:31" x14ac:dyDescent="0.25">
      <c r="F111" s="333" t="s">
        <v>71</v>
      </c>
      <c r="G111" s="333"/>
      <c r="H111" s="333"/>
      <c r="I111" s="333"/>
      <c r="J111" s="333"/>
      <c r="K111" s="333"/>
      <c r="L111" s="333"/>
      <c r="M111" s="333"/>
      <c r="N111" s="346"/>
      <c r="O111" s="130"/>
      <c r="P111" s="130"/>
      <c r="Q111" s="130"/>
      <c r="R111" s="130"/>
      <c r="S111" s="101"/>
      <c r="T111" s="101"/>
      <c r="U111" s="101"/>
      <c r="V111" s="101"/>
      <c r="W111" s="101"/>
      <c r="X111" s="1"/>
      <c r="Y111" s="1"/>
      <c r="Z111" s="1"/>
    </row>
    <row r="112" spans="6:31" x14ac:dyDescent="0.25">
      <c r="F112" s="29">
        <v>245</v>
      </c>
      <c r="G112" s="388" t="s">
        <v>72</v>
      </c>
      <c r="H112" s="388"/>
      <c r="I112" s="337">
        <v>200</v>
      </c>
      <c r="J112" s="337"/>
      <c r="K112" s="3">
        <v>5.6</v>
      </c>
      <c r="L112" s="3">
        <v>5</v>
      </c>
      <c r="M112" s="3">
        <v>7.8</v>
      </c>
      <c r="N112" s="43">
        <v>100</v>
      </c>
      <c r="O112" s="130">
        <v>292</v>
      </c>
      <c r="P112" s="130">
        <v>240</v>
      </c>
      <c r="Q112" s="130">
        <v>28</v>
      </c>
      <c r="R112" s="130">
        <v>180</v>
      </c>
      <c r="S112" s="130">
        <v>0.2</v>
      </c>
      <c r="T112" s="130">
        <v>40</v>
      </c>
      <c r="U112" s="130">
        <v>0.08</v>
      </c>
      <c r="V112" s="130">
        <v>0.34</v>
      </c>
      <c r="W112" s="130">
        <v>1.4</v>
      </c>
    </row>
    <row r="113" spans="6:27" hidden="1" x14ac:dyDescent="0.25">
      <c r="F113" s="4"/>
      <c r="G113" s="389" t="s">
        <v>72</v>
      </c>
      <c r="H113" s="390"/>
      <c r="I113" s="8">
        <v>210</v>
      </c>
      <c r="J113" s="8">
        <v>200</v>
      </c>
      <c r="K113" s="3"/>
      <c r="L113" s="3"/>
      <c r="M113" s="3"/>
      <c r="N113" s="43"/>
      <c r="O113" s="130"/>
      <c r="P113" s="130"/>
      <c r="Q113" s="130"/>
      <c r="R113" s="130"/>
      <c r="S113" s="130"/>
      <c r="T113" s="130"/>
      <c r="U113" s="130"/>
      <c r="V113" s="130"/>
      <c r="W113" s="130"/>
    </row>
    <row r="114" spans="6:27" ht="18" customHeight="1" x14ac:dyDescent="0.25">
      <c r="F114" s="4"/>
      <c r="G114" s="391" t="s">
        <v>61</v>
      </c>
      <c r="H114" s="391"/>
      <c r="I114" s="9">
        <v>30</v>
      </c>
      <c r="J114" s="9">
        <v>30</v>
      </c>
      <c r="K114" s="9">
        <v>2.25</v>
      </c>
      <c r="L114" s="9">
        <v>3.54</v>
      </c>
      <c r="M114" s="9">
        <v>22.47</v>
      </c>
      <c r="N114" s="105">
        <v>125.1</v>
      </c>
      <c r="O114" s="130">
        <v>11.6</v>
      </c>
      <c r="P114" s="130">
        <v>0.65</v>
      </c>
      <c r="Q114" s="130">
        <v>3.3</v>
      </c>
      <c r="R114" s="130">
        <v>11.2</v>
      </c>
      <c r="S114" s="130">
        <v>0.42</v>
      </c>
      <c r="T114" s="130">
        <v>12</v>
      </c>
      <c r="U114" s="130">
        <v>0.01</v>
      </c>
      <c r="V114" s="130">
        <v>0.11</v>
      </c>
      <c r="W114" s="130"/>
    </row>
    <row r="115" spans="6:27" x14ac:dyDescent="0.25">
      <c r="F115" s="4"/>
      <c r="G115" s="384" t="s">
        <v>42</v>
      </c>
      <c r="H115" s="384"/>
      <c r="I115" s="341">
        <f>I112+I114</f>
        <v>230</v>
      </c>
      <c r="J115" s="342"/>
      <c r="K115" s="3">
        <f>SUM(K112:K114)</f>
        <v>7.85</v>
      </c>
      <c r="L115" s="3">
        <f>SUM(L112:L114)</f>
        <v>8.5399999999999991</v>
      </c>
      <c r="M115" s="3">
        <f>SUM(M112:M114)</f>
        <v>30.27</v>
      </c>
      <c r="N115" s="43">
        <f>SUM(N112:N114)</f>
        <v>225.1</v>
      </c>
      <c r="O115" s="107">
        <f>SUM(O112:O114)</f>
        <v>303.60000000000002</v>
      </c>
      <c r="P115" s="107">
        <f t="shared" ref="P115:W115" si="4">SUM(P112:P114)</f>
        <v>240.65</v>
      </c>
      <c r="Q115" s="107">
        <f t="shared" si="4"/>
        <v>31.3</v>
      </c>
      <c r="R115" s="107">
        <f t="shared" si="4"/>
        <v>191.2</v>
      </c>
      <c r="S115" s="107">
        <f t="shared" si="4"/>
        <v>0.62</v>
      </c>
      <c r="T115" s="107">
        <f t="shared" si="4"/>
        <v>52</v>
      </c>
      <c r="U115" s="107">
        <f t="shared" si="4"/>
        <v>0.09</v>
      </c>
      <c r="V115" s="107">
        <f t="shared" si="4"/>
        <v>0.45</v>
      </c>
      <c r="W115" s="107">
        <f t="shared" si="4"/>
        <v>1.4</v>
      </c>
      <c r="X115" s="34"/>
      <c r="Y115" s="34"/>
      <c r="Z115" s="34"/>
      <c r="AA115" s="34"/>
    </row>
    <row r="116" spans="6:27" ht="11.25" customHeight="1" x14ac:dyDescent="0.25">
      <c r="F116" s="4"/>
      <c r="G116" s="385"/>
      <c r="H116" s="385"/>
      <c r="I116" s="3"/>
      <c r="J116" s="3"/>
      <c r="K116" s="3"/>
      <c r="L116" s="3"/>
      <c r="M116" s="3"/>
      <c r="N116" s="192">
        <f>N115/N117</f>
        <v>7.0170735280823224E-2</v>
      </c>
      <c r="O116" s="130"/>
      <c r="P116" s="130"/>
      <c r="Q116" s="130"/>
      <c r="R116" s="130"/>
      <c r="S116" s="130"/>
      <c r="T116" s="130"/>
      <c r="U116" s="130"/>
      <c r="V116" s="130"/>
      <c r="W116" s="130"/>
    </row>
    <row r="117" spans="6:27" ht="18.75" x14ac:dyDescent="0.3">
      <c r="F117" s="4"/>
      <c r="G117" s="386" t="s">
        <v>73</v>
      </c>
      <c r="H117" s="386"/>
      <c r="I117" s="346">
        <f>I22+I28+I64+I79+I108+I115</f>
        <v>3370</v>
      </c>
      <c r="J117" s="387"/>
      <c r="K117" s="125">
        <f>K22+K28+K64+K79+K108+K115</f>
        <v>112.04999999999998</v>
      </c>
      <c r="L117" s="125">
        <f>L22+L28+L64+L79+L108+L115</f>
        <v>97.5</v>
      </c>
      <c r="M117" s="125">
        <f>M22+M28+M64+M79+M108+M115</f>
        <v>499.65999999999997</v>
      </c>
      <c r="N117" s="193">
        <f>N22+N28+N64+N79+N108+N115</f>
        <v>3207.89</v>
      </c>
      <c r="O117" s="107">
        <f>O22+O28+O64+O79+O108+O115</f>
        <v>3376.3799999999997</v>
      </c>
      <c r="P117" s="107">
        <f t="shared" ref="P117:W117" si="5">P22+P28+P64+P79+P108+P115</f>
        <v>1357.4500000000003</v>
      </c>
      <c r="Q117" s="107">
        <f t="shared" si="5"/>
        <v>373.89000000000004</v>
      </c>
      <c r="R117" s="107">
        <f t="shared" si="5"/>
        <v>1459.69</v>
      </c>
      <c r="S117" s="107">
        <f t="shared" si="5"/>
        <v>26.78</v>
      </c>
      <c r="T117" s="107">
        <f t="shared" si="5"/>
        <v>628</v>
      </c>
      <c r="U117" s="107">
        <f t="shared" si="5"/>
        <v>2.0619999999999998</v>
      </c>
      <c r="V117" s="107">
        <f t="shared" si="5"/>
        <v>2.6640000000000006</v>
      </c>
      <c r="W117" s="107">
        <f t="shared" si="5"/>
        <v>113.15</v>
      </c>
    </row>
    <row r="118" spans="6:27" ht="12" hidden="1" customHeight="1" x14ac:dyDescent="0.25">
      <c r="G118" s="152" t="s">
        <v>303</v>
      </c>
      <c r="H118" s="152"/>
      <c r="I118" s="15"/>
      <c r="J118" s="1"/>
      <c r="K118" s="34"/>
      <c r="L118" s="34"/>
      <c r="M118" s="34"/>
      <c r="N118" s="129"/>
      <c r="T118" s="32"/>
      <c r="U118" s="197"/>
      <c r="V118" s="197"/>
      <c r="W118" s="197"/>
    </row>
    <row r="119" spans="6:27" ht="14.25" hidden="1" customHeight="1" x14ac:dyDescent="0.25">
      <c r="G119" s="152" t="s">
        <v>304</v>
      </c>
      <c r="H119" s="152"/>
      <c r="I119" s="15"/>
      <c r="J119" s="1"/>
      <c r="K119" s="34">
        <f>K117*4</f>
        <v>448.19999999999993</v>
      </c>
      <c r="L119" s="34">
        <f>L117*9</f>
        <v>877.5</v>
      </c>
      <c r="M119" s="34">
        <f>M117*4</f>
        <v>1998.6399999999999</v>
      </c>
      <c r="N119" s="129"/>
    </row>
    <row r="120" spans="6:27" hidden="1" x14ac:dyDescent="0.25">
      <c r="G120" s="152" t="s">
        <v>305</v>
      </c>
      <c r="H120" s="152"/>
      <c r="I120" s="15"/>
      <c r="J120" s="1"/>
      <c r="K120" s="149">
        <f>K119/N117</f>
        <v>0.13971800778705004</v>
      </c>
      <c r="L120" s="149">
        <f>L119/N117</f>
        <v>0.27354429235416428</v>
      </c>
      <c r="M120" s="149">
        <f>M119/N117</f>
        <v>0.62303881990966026</v>
      </c>
      <c r="N120" s="129"/>
      <c r="O120" s="73">
        <v>1200</v>
      </c>
      <c r="P120" s="73">
        <v>1200</v>
      </c>
      <c r="Q120" s="73">
        <v>300</v>
      </c>
      <c r="R120" s="73">
        <v>1200</v>
      </c>
      <c r="S120" s="81">
        <v>18</v>
      </c>
      <c r="T120" s="197">
        <v>900</v>
      </c>
      <c r="U120" s="197">
        <v>1.4</v>
      </c>
      <c r="V120" s="197">
        <v>1.6</v>
      </c>
      <c r="W120" s="197">
        <v>70</v>
      </c>
    </row>
    <row r="121" spans="6:27" ht="9.75" hidden="1" customHeight="1" x14ac:dyDescent="0.25">
      <c r="G121" s="152" t="s">
        <v>306</v>
      </c>
      <c r="H121" s="152"/>
      <c r="I121" s="15"/>
      <c r="J121" s="1"/>
      <c r="K121" s="129"/>
      <c r="L121" s="129"/>
      <c r="M121" s="129"/>
      <c r="N121" s="129"/>
    </row>
    <row r="122" spans="6:27" ht="18.75" hidden="1" x14ac:dyDescent="0.3">
      <c r="F122" s="5"/>
      <c r="G122" s="139"/>
      <c r="H122" s="139"/>
      <c r="I122" s="120"/>
      <c r="J122" s="81"/>
      <c r="K122" s="150"/>
      <c r="L122" s="150"/>
      <c r="M122" s="150"/>
      <c r="N122" s="150"/>
    </row>
    <row r="123" spans="6:27" ht="18.75" x14ac:dyDescent="0.3">
      <c r="F123" s="5"/>
      <c r="G123" s="139"/>
      <c r="H123" s="139"/>
      <c r="I123" s="120"/>
      <c r="J123" s="81"/>
      <c r="K123" s="150"/>
      <c r="L123" s="150"/>
      <c r="M123" s="150"/>
      <c r="N123" s="150"/>
    </row>
    <row r="124" spans="6:27" ht="18.75" x14ac:dyDescent="0.3">
      <c r="G124" s="139"/>
      <c r="H124" s="139"/>
      <c r="I124" s="15"/>
      <c r="J124" s="11"/>
    </row>
    <row r="125" spans="6:27" ht="18.75" x14ac:dyDescent="0.3">
      <c r="G125" s="139"/>
      <c r="H125" s="139"/>
      <c r="I125" s="15"/>
      <c r="J125" s="11"/>
    </row>
    <row r="126" spans="6:27" ht="18.75" x14ac:dyDescent="0.3">
      <c r="G126" s="139"/>
      <c r="H126" s="139"/>
      <c r="I126" s="15"/>
      <c r="J126" s="11"/>
    </row>
    <row r="127" spans="6:27" ht="18.75" x14ac:dyDescent="0.3">
      <c r="G127" s="139"/>
      <c r="H127" s="139"/>
      <c r="I127" s="15"/>
      <c r="J127" s="11"/>
    </row>
  </sheetData>
  <sheetProtection selectLockedCells="1" selectUnlockedCells="1"/>
  <mergeCells count="174">
    <mergeCell ref="G52:H52"/>
    <mergeCell ref="G53:H53"/>
    <mergeCell ref="G54:H54"/>
    <mergeCell ref="G55:H55"/>
    <mergeCell ref="I14:I15"/>
    <mergeCell ref="J14:J15"/>
    <mergeCell ref="F16:N16"/>
    <mergeCell ref="G17:H17"/>
    <mergeCell ref="I17:J17"/>
    <mergeCell ref="G21:H21"/>
    <mergeCell ref="I115:J115"/>
    <mergeCell ref="I108:J108"/>
    <mergeCell ref="I64:J64"/>
    <mergeCell ref="I22:J22"/>
    <mergeCell ref="I77:J77"/>
    <mergeCell ref="G67:H67"/>
    <mergeCell ref="I67:J67"/>
    <mergeCell ref="G61:H61"/>
    <mergeCell ref="G62:H62"/>
    <mergeCell ref="G63:H63"/>
    <mergeCell ref="F1:N3"/>
    <mergeCell ref="F4:N4"/>
    <mergeCell ref="F5:N5"/>
    <mergeCell ref="F13:F15"/>
    <mergeCell ref="G13:H15"/>
    <mergeCell ref="I13:J13"/>
    <mergeCell ref="K13:M14"/>
    <mergeCell ref="N13:N15"/>
    <mergeCell ref="G90:H90"/>
    <mergeCell ref="G91:H91"/>
    <mergeCell ref="G64:H64"/>
    <mergeCell ref="F66:N66"/>
    <mergeCell ref="X106:Z106"/>
    <mergeCell ref="S66:W66"/>
    <mergeCell ref="X66:Z66"/>
    <mergeCell ref="S85:W85"/>
    <mergeCell ref="X85:Z85"/>
    <mergeCell ref="S86:W86"/>
    <mergeCell ref="S87:W87"/>
    <mergeCell ref="S89:W89"/>
    <mergeCell ref="S99:W99"/>
    <mergeCell ref="S78:W78"/>
    <mergeCell ref="S67:W67"/>
    <mergeCell ref="W44:X44"/>
    <mergeCell ref="W45:X45"/>
    <mergeCell ref="W47:X47"/>
    <mergeCell ref="W49:X49"/>
    <mergeCell ref="W51:X51"/>
    <mergeCell ref="Z45:AA45"/>
    <mergeCell ref="W46:X46"/>
    <mergeCell ref="W36:X36"/>
    <mergeCell ref="Z36:AA36"/>
    <mergeCell ref="W37:X37"/>
    <mergeCell ref="W39:X39"/>
    <mergeCell ref="W40:X40"/>
    <mergeCell ref="W41:X41"/>
    <mergeCell ref="W42:X42"/>
    <mergeCell ref="I21:J21"/>
    <mergeCell ref="G19:H19"/>
    <mergeCell ref="W43:X43"/>
    <mergeCell ref="G18:H18"/>
    <mergeCell ref="I18:J18"/>
    <mergeCell ref="G20:H20"/>
    <mergeCell ref="I20:J20"/>
    <mergeCell ref="G22:H22"/>
    <mergeCell ref="F24:N24"/>
    <mergeCell ref="G25:H25"/>
    <mergeCell ref="I25:J25"/>
    <mergeCell ref="G27:H27"/>
    <mergeCell ref="G26:H26"/>
    <mergeCell ref="I26:J26"/>
    <mergeCell ref="I27:J27"/>
    <mergeCell ref="G28:H28"/>
    <mergeCell ref="F30:N30"/>
    <mergeCell ref="G31:H31"/>
    <mergeCell ref="I31:J31"/>
    <mergeCell ref="G32:H32"/>
    <mergeCell ref="G33:H33"/>
    <mergeCell ref="I28:J28"/>
    <mergeCell ref="I33:J33"/>
    <mergeCell ref="X68:Z68"/>
    <mergeCell ref="I42:J42"/>
    <mergeCell ref="G43:H43"/>
    <mergeCell ref="G44:H44"/>
    <mergeCell ref="G45:H45"/>
    <mergeCell ref="I50:J50"/>
    <mergeCell ref="G51:H51"/>
    <mergeCell ref="G56:H56"/>
    <mergeCell ref="G58:H58"/>
    <mergeCell ref="W50:X50"/>
    <mergeCell ref="G34:H34"/>
    <mergeCell ref="G35:H35"/>
    <mergeCell ref="G36:H36"/>
    <mergeCell ref="G37:H37"/>
    <mergeCell ref="G39:H39"/>
    <mergeCell ref="G40:H40"/>
    <mergeCell ref="G38:H38"/>
    <mergeCell ref="G41:H41"/>
    <mergeCell ref="G42:H42"/>
    <mergeCell ref="G46:H46"/>
    <mergeCell ref="G47:H47"/>
    <mergeCell ref="G49:H49"/>
    <mergeCell ref="G50:H50"/>
    <mergeCell ref="G48:H48"/>
    <mergeCell ref="I58:J58"/>
    <mergeCell ref="G59:H59"/>
    <mergeCell ref="I59:J59"/>
    <mergeCell ref="G57:H57"/>
    <mergeCell ref="I57:J57"/>
    <mergeCell ref="G60:H60"/>
    <mergeCell ref="G68:H68"/>
    <mergeCell ref="I68:J68"/>
    <mergeCell ref="G69:H69"/>
    <mergeCell ref="G70:H70"/>
    <mergeCell ref="I70:J70"/>
    <mergeCell ref="G78:H78"/>
    <mergeCell ref="G74:H74"/>
    <mergeCell ref="G75:H75"/>
    <mergeCell ref="G79:H79"/>
    <mergeCell ref="F81:N81"/>
    <mergeCell ref="G82:H82"/>
    <mergeCell ref="I82:J82"/>
    <mergeCell ref="G71:H71"/>
    <mergeCell ref="G76:H76"/>
    <mergeCell ref="G77:H77"/>
    <mergeCell ref="G72:H72"/>
    <mergeCell ref="G73:H73"/>
    <mergeCell ref="G83:H83"/>
    <mergeCell ref="I78:J78"/>
    <mergeCell ref="I79:J79"/>
    <mergeCell ref="S90:W90"/>
    <mergeCell ref="G84:H84"/>
    <mergeCell ref="G85:H85"/>
    <mergeCell ref="G86:H86"/>
    <mergeCell ref="G87:H87"/>
    <mergeCell ref="G89:H89"/>
    <mergeCell ref="G88:H88"/>
    <mergeCell ref="I91:J91"/>
    <mergeCell ref="I95:J95"/>
    <mergeCell ref="G96:H96"/>
    <mergeCell ref="G92:H92"/>
    <mergeCell ref="G93:H93"/>
    <mergeCell ref="G95:H95"/>
    <mergeCell ref="G94:H94"/>
    <mergeCell ref="G101:H101"/>
    <mergeCell ref="I101:J101"/>
    <mergeCell ref="S100:W100"/>
    <mergeCell ref="G97:H97"/>
    <mergeCell ref="S93:W93"/>
    <mergeCell ref="X95:Z95"/>
    <mergeCell ref="G98:H98"/>
    <mergeCell ref="G99:H99"/>
    <mergeCell ref="S97:W97"/>
    <mergeCell ref="S98:W98"/>
    <mergeCell ref="I117:J117"/>
    <mergeCell ref="G104:H104"/>
    <mergeCell ref="G105:H105"/>
    <mergeCell ref="G106:H106"/>
    <mergeCell ref="G107:H107"/>
    <mergeCell ref="G100:H100"/>
    <mergeCell ref="G102:H102"/>
    <mergeCell ref="I102:J102"/>
    <mergeCell ref="G103:H103"/>
    <mergeCell ref="I103:J103"/>
    <mergeCell ref="O13:W14"/>
    <mergeCell ref="G114:H114"/>
    <mergeCell ref="G115:H115"/>
    <mergeCell ref="G116:H116"/>
    <mergeCell ref="G117:H117"/>
    <mergeCell ref="G108:H108"/>
    <mergeCell ref="F111:N111"/>
    <mergeCell ref="G112:H112"/>
    <mergeCell ref="I112:J112"/>
    <mergeCell ref="G113:H113"/>
  </mergeCells>
  <pageMargins left="0.7" right="0.7" top="0.75" bottom="0.75" header="0.51180555555555551" footer="0.51180555555555551"/>
  <pageSetup paperSize="9" firstPageNumber="0" orientation="landscape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3"/>
  <sheetViews>
    <sheetView view="pageBreakPreview" topLeftCell="F76" zoomScale="106" zoomScaleNormal="190" zoomScaleSheetLayoutView="106" workbookViewId="0">
      <selection activeCell="G17" sqref="G17:H17"/>
    </sheetView>
  </sheetViews>
  <sheetFormatPr defaultRowHeight="15" x14ac:dyDescent="0.25"/>
  <cols>
    <col min="1" max="5" width="0" hidden="1" customWidth="1"/>
    <col min="6" max="6" width="6" style="88" customWidth="1"/>
    <col min="8" max="8" width="13.7109375" customWidth="1"/>
    <col min="9" max="9" width="9.42578125" customWidth="1"/>
    <col min="10" max="10" width="8.42578125" customWidth="1"/>
    <col min="11" max="12" width="7.42578125" customWidth="1"/>
    <col min="13" max="13" width="9.42578125" customWidth="1"/>
    <col min="14" max="14" width="11.5703125" customWidth="1"/>
    <col min="15" max="15" width="6.140625" customWidth="1"/>
    <col min="16" max="16" width="6.5703125" customWidth="1"/>
    <col min="17" max="17" width="5.42578125" customWidth="1"/>
    <col min="18" max="18" width="6.140625" customWidth="1"/>
    <col min="19" max="19" width="4.7109375" style="5" customWidth="1"/>
    <col min="20" max="20" width="5.5703125" style="5" customWidth="1"/>
    <col min="21" max="21" width="4.5703125" style="5" customWidth="1"/>
    <col min="22" max="22" width="5.140625" style="5" customWidth="1"/>
    <col min="23" max="23" width="4.140625" style="5" customWidth="1"/>
    <col min="24" max="27" width="9.140625" style="5"/>
  </cols>
  <sheetData>
    <row r="1" spans="1:23" ht="15" customHeight="1" x14ac:dyDescent="0.25">
      <c r="A1" s="52" t="s">
        <v>0</v>
      </c>
      <c r="B1" s="52"/>
      <c r="C1" s="52"/>
      <c r="D1" s="52"/>
      <c r="E1" s="52"/>
      <c r="F1" s="320" t="s">
        <v>260</v>
      </c>
      <c r="G1" s="320"/>
      <c r="H1" s="320"/>
      <c r="I1" s="320"/>
      <c r="J1" s="320"/>
      <c r="K1" s="320"/>
      <c r="L1" s="320"/>
      <c r="M1" s="320"/>
      <c r="N1" s="320"/>
      <c r="O1" s="94"/>
    </row>
    <row r="2" spans="1:23" x14ac:dyDescent="0.25">
      <c r="A2" s="52" t="s">
        <v>1</v>
      </c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  <c r="O2" s="94"/>
    </row>
    <row r="3" spans="1:23" x14ac:dyDescent="0.25">
      <c r="A3" s="52" t="s">
        <v>2</v>
      </c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  <c r="O3" s="94"/>
    </row>
    <row r="4" spans="1:23" ht="18.75" customHeight="1" x14ac:dyDescent="0.25">
      <c r="F4" s="321" t="s">
        <v>297</v>
      </c>
      <c r="G4" s="321"/>
      <c r="H4" s="321"/>
      <c r="I4" s="321"/>
      <c r="J4" s="321"/>
      <c r="K4" s="321"/>
      <c r="L4" s="321"/>
      <c r="M4" s="321"/>
      <c r="N4" s="321"/>
      <c r="O4" s="321"/>
    </row>
    <row r="5" spans="1:23" ht="16.5" customHeight="1" x14ac:dyDescent="0.25">
      <c r="F5" s="321" t="s">
        <v>155</v>
      </c>
      <c r="G5" s="321"/>
      <c r="H5" s="321"/>
      <c r="I5" s="321"/>
      <c r="J5" s="321"/>
      <c r="K5" s="321"/>
      <c r="L5" s="321"/>
      <c r="M5" s="321"/>
      <c r="N5" s="321"/>
      <c r="O5" s="94"/>
    </row>
    <row r="6" spans="1:23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3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3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3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3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3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3" ht="4.5" customHeight="1" x14ac:dyDescent="0.25"/>
    <row r="13" spans="1:23" ht="15" customHeight="1" x14ac:dyDescent="0.25">
      <c r="F13" s="525" t="s">
        <v>24</v>
      </c>
      <c r="G13" s="528" t="s">
        <v>25</v>
      </c>
      <c r="H13" s="529"/>
      <c r="I13" s="379" t="s">
        <v>26</v>
      </c>
      <c r="J13" s="380"/>
      <c r="K13" s="398" t="s">
        <v>12</v>
      </c>
      <c r="L13" s="398"/>
      <c r="M13" s="398"/>
      <c r="N13" s="399" t="s">
        <v>13</v>
      </c>
      <c r="O13" s="327" t="s">
        <v>336</v>
      </c>
      <c r="P13" s="328"/>
      <c r="Q13" s="328"/>
      <c r="R13" s="328"/>
      <c r="S13" s="328"/>
      <c r="T13" s="328"/>
      <c r="U13" s="328"/>
      <c r="V13" s="328"/>
      <c r="W13" s="329"/>
    </row>
    <row r="14" spans="1:23" ht="15" customHeight="1" x14ac:dyDescent="0.25">
      <c r="F14" s="526"/>
      <c r="G14" s="530"/>
      <c r="H14" s="531"/>
      <c r="I14" s="523" t="s">
        <v>27</v>
      </c>
      <c r="J14" s="523" t="s">
        <v>28</v>
      </c>
      <c r="K14" s="398"/>
      <c r="L14" s="398"/>
      <c r="M14" s="398"/>
      <c r="N14" s="399"/>
      <c r="O14" s="330"/>
      <c r="P14" s="331"/>
      <c r="Q14" s="331"/>
      <c r="R14" s="331"/>
      <c r="S14" s="331"/>
      <c r="T14" s="331"/>
      <c r="U14" s="331"/>
      <c r="V14" s="331"/>
      <c r="W14" s="332"/>
    </row>
    <row r="15" spans="1:23" x14ac:dyDescent="0.25">
      <c r="F15" s="527"/>
      <c r="G15" s="532"/>
      <c r="H15" s="533"/>
      <c r="I15" s="524"/>
      <c r="J15" s="524"/>
      <c r="K15" s="10" t="s">
        <v>14</v>
      </c>
      <c r="L15" s="10" t="s">
        <v>15</v>
      </c>
      <c r="M15" s="10" t="s">
        <v>16</v>
      </c>
      <c r="N15" s="399"/>
      <c r="O15" s="165" t="s">
        <v>331</v>
      </c>
      <c r="P15" s="130" t="s">
        <v>332</v>
      </c>
      <c r="Q15" s="166" t="s">
        <v>333</v>
      </c>
      <c r="R15" s="130" t="s">
        <v>334</v>
      </c>
      <c r="S15" s="166" t="s">
        <v>335</v>
      </c>
      <c r="T15" s="130" t="s">
        <v>337</v>
      </c>
      <c r="U15" s="130" t="s">
        <v>339</v>
      </c>
      <c r="V15" s="166" t="s">
        <v>340</v>
      </c>
      <c r="W15" s="130" t="s">
        <v>338</v>
      </c>
    </row>
    <row r="16" spans="1:23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333"/>
    </row>
    <row r="17" spans="6:26" ht="27.75" customHeight="1" x14ac:dyDescent="0.25">
      <c r="F17" s="29">
        <v>127</v>
      </c>
      <c r="G17" s="334" t="s">
        <v>214</v>
      </c>
      <c r="H17" s="334"/>
      <c r="I17" s="333">
        <v>200</v>
      </c>
      <c r="J17" s="333"/>
      <c r="K17" s="9">
        <v>18.38</v>
      </c>
      <c r="L17" s="9">
        <v>13.46</v>
      </c>
      <c r="M17" s="9">
        <v>28.61</v>
      </c>
      <c r="N17" s="105">
        <v>309.14</v>
      </c>
      <c r="O17" s="173">
        <v>169.25</v>
      </c>
      <c r="P17" s="173">
        <v>376.1</v>
      </c>
      <c r="Q17" s="173">
        <v>18.89</v>
      </c>
      <c r="R17" s="173">
        <v>140.57</v>
      </c>
      <c r="S17" s="173">
        <v>0.56999999999999995</v>
      </c>
      <c r="T17" s="173">
        <v>41.7</v>
      </c>
      <c r="U17" s="173">
        <v>0.05</v>
      </c>
      <c r="V17" s="173">
        <v>0.19</v>
      </c>
      <c r="W17" s="173">
        <v>0.31</v>
      </c>
    </row>
    <row r="18" spans="6:26" hidden="1" x14ac:dyDescent="0.25">
      <c r="F18" s="29"/>
      <c r="G18" s="350" t="s">
        <v>135</v>
      </c>
      <c r="H18" s="350"/>
      <c r="I18" s="10">
        <v>60</v>
      </c>
      <c r="J18" s="10">
        <v>60</v>
      </c>
      <c r="K18" s="4"/>
      <c r="L18" s="4"/>
      <c r="M18" s="4"/>
      <c r="N18" s="4"/>
    </row>
    <row r="19" spans="6:26" hidden="1" x14ac:dyDescent="0.25">
      <c r="F19" s="29"/>
      <c r="G19" s="350" t="s">
        <v>9</v>
      </c>
      <c r="H19" s="350"/>
      <c r="I19" s="10">
        <v>10</v>
      </c>
      <c r="J19" s="10">
        <v>10</v>
      </c>
      <c r="K19" s="4"/>
      <c r="L19" s="4"/>
      <c r="M19" s="4"/>
      <c r="N19" s="4"/>
      <c r="T19" s="31"/>
      <c r="U19" s="11"/>
      <c r="V19" s="11"/>
      <c r="W19" s="11"/>
      <c r="X19" s="11"/>
      <c r="Y19" s="11"/>
    </row>
    <row r="20" spans="6:26" hidden="1" x14ac:dyDescent="0.25">
      <c r="F20" s="29"/>
      <c r="G20" s="350" t="s">
        <v>37</v>
      </c>
      <c r="H20" s="350"/>
      <c r="I20" s="10">
        <v>20</v>
      </c>
      <c r="J20" s="10">
        <v>19</v>
      </c>
      <c r="K20" s="4"/>
      <c r="L20" s="4"/>
      <c r="M20" s="4"/>
      <c r="N20" s="4"/>
      <c r="U20" s="11"/>
      <c r="V20" s="11"/>
      <c r="W20" s="11"/>
      <c r="X20" s="11"/>
      <c r="Y20" s="11"/>
    </row>
    <row r="21" spans="6:26" x14ac:dyDescent="0.25">
      <c r="F21" s="2">
        <v>14</v>
      </c>
      <c r="G21" s="338" t="s">
        <v>36</v>
      </c>
      <c r="H21" s="349"/>
      <c r="I21" s="372">
        <v>10</v>
      </c>
      <c r="J21" s="373"/>
      <c r="K21" s="23">
        <v>0.08</v>
      </c>
      <c r="L21" s="23">
        <v>7.2</v>
      </c>
      <c r="M21" s="23">
        <v>0.12</v>
      </c>
      <c r="N21" s="23">
        <v>66.099999999999994</v>
      </c>
      <c r="O21" s="173">
        <v>3</v>
      </c>
      <c r="P21" s="173">
        <v>2.4</v>
      </c>
      <c r="Q21" s="173"/>
      <c r="R21" s="173">
        <v>3</v>
      </c>
      <c r="S21" s="173">
        <v>0.02</v>
      </c>
      <c r="T21" s="173">
        <v>63</v>
      </c>
      <c r="U21" s="173"/>
      <c r="V21" s="173">
        <v>0.01</v>
      </c>
      <c r="W21" s="135"/>
      <c r="X21" s="1"/>
      <c r="Y21" s="1"/>
    </row>
    <row r="22" spans="6:26" ht="21" customHeight="1" x14ac:dyDescent="0.25">
      <c r="F22" s="2"/>
      <c r="G22" s="375" t="s">
        <v>299</v>
      </c>
      <c r="H22" s="376"/>
      <c r="I22" s="346">
        <v>50</v>
      </c>
      <c r="J22" s="348"/>
      <c r="K22" s="9">
        <v>3.8</v>
      </c>
      <c r="L22" s="9">
        <v>1.46</v>
      </c>
      <c r="M22" s="9">
        <v>25.2</v>
      </c>
      <c r="N22" s="9">
        <v>131.5</v>
      </c>
      <c r="O22" s="173">
        <v>26.9</v>
      </c>
      <c r="P22" s="173">
        <v>8.5</v>
      </c>
      <c r="Q22" s="173">
        <v>6.5</v>
      </c>
      <c r="R22" s="173">
        <v>17.5</v>
      </c>
      <c r="S22" s="173">
        <v>0.6</v>
      </c>
      <c r="T22" s="174"/>
      <c r="U22" s="173">
        <v>0.05</v>
      </c>
      <c r="V22" s="173">
        <v>1.4999999999999999E-2</v>
      </c>
      <c r="X22" s="11"/>
      <c r="Y22" s="11"/>
      <c r="Z22" s="34"/>
    </row>
    <row r="23" spans="6:26" ht="16.5" customHeight="1" x14ac:dyDescent="0.25">
      <c r="F23" s="2">
        <v>242</v>
      </c>
      <c r="G23" s="338" t="s">
        <v>78</v>
      </c>
      <c r="H23" s="349"/>
      <c r="I23" s="346">
        <v>200</v>
      </c>
      <c r="J23" s="348"/>
      <c r="K23" s="9">
        <v>3.2</v>
      </c>
      <c r="L23" s="9">
        <v>2.62</v>
      </c>
      <c r="M23" s="105">
        <v>14.77</v>
      </c>
      <c r="N23" s="9">
        <v>103.8</v>
      </c>
      <c r="O23" s="173">
        <v>216</v>
      </c>
      <c r="P23" s="173">
        <v>152</v>
      </c>
      <c r="Q23" s="173">
        <v>21.2</v>
      </c>
      <c r="R23" s="173">
        <v>124.4</v>
      </c>
      <c r="S23" s="173">
        <v>0.47</v>
      </c>
      <c r="T23" s="173">
        <v>24.4</v>
      </c>
      <c r="U23" s="173">
        <v>0.05</v>
      </c>
      <c r="V23" s="173">
        <v>0.18</v>
      </c>
      <c r="W23" s="173">
        <v>15.8</v>
      </c>
      <c r="X23" s="11"/>
      <c r="Y23" s="11"/>
      <c r="Z23" s="34"/>
    </row>
    <row r="24" spans="6:26" hidden="1" x14ac:dyDescent="0.25">
      <c r="F24" s="17"/>
      <c r="G24" s="343" t="s">
        <v>79</v>
      </c>
      <c r="H24" s="344"/>
      <c r="I24" s="29">
        <v>1</v>
      </c>
      <c r="J24" s="29">
        <v>1</v>
      </c>
      <c r="K24" s="9"/>
      <c r="L24" s="9"/>
      <c r="M24" s="9"/>
      <c r="N24" s="9"/>
      <c r="R24" s="5"/>
      <c r="T24" s="31"/>
      <c r="U24" s="11"/>
      <c r="V24" s="11"/>
      <c r="W24" s="11"/>
      <c r="X24" s="11"/>
      <c r="Y24" s="11"/>
      <c r="Z24" s="34"/>
    </row>
    <row r="25" spans="6:26" hidden="1" x14ac:dyDescent="0.25">
      <c r="F25" s="17"/>
      <c r="G25" s="343" t="s">
        <v>33</v>
      </c>
      <c r="H25" s="344"/>
      <c r="I25" s="29">
        <v>100</v>
      </c>
      <c r="J25" s="29">
        <v>100</v>
      </c>
      <c r="K25" s="9"/>
      <c r="L25" s="9"/>
      <c r="M25" s="9"/>
      <c r="N25" s="9"/>
      <c r="R25" s="5"/>
      <c r="U25" s="11"/>
      <c r="V25" s="15"/>
      <c r="W25" s="15"/>
      <c r="X25" s="15"/>
      <c r="Y25" s="15"/>
      <c r="Z25" s="34"/>
    </row>
    <row r="26" spans="6:26" hidden="1" x14ac:dyDescent="0.25">
      <c r="F26" s="17"/>
      <c r="G26" s="343" t="s">
        <v>41</v>
      </c>
      <c r="H26" s="344"/>
      <c r="I26" s="29">
        <v>110</v>
      </c>
      <c r="J26" s="29">
        <v>110</v>
      </c>
      <c r="K26" s="9"/>
      <c r="L26" s="9"/>
      <c r="M26" s="9"/>
      <c r="N26" s="9"/>
      <c r="T26" s="32"/>
      <c r="U26" s="11"/>
      <c r="V26" s="11"/>
      <c r="W26" s="11"/>
      <c r="X26" s="11"/>
      <c r="Y26" s="11"/>
      <c r="Z26" s="34"/>
    </row>
    <row r="27" spans="6:26" hidden="1" x14ac:dyDescent="0.25">
      <c r="F27" s="17"/>
      <c r="G27" s="343" t="s">
        <v>35</v>
      </c>
      <c r="H27" s="344"/>
      <c r="I27" s="29">
        <v>15</v>
      </c>
      <c r="J27" s="29">
        <v>15</v>
      </c>
      <c r="K27" s="9"/>
      <c r="L27" s="9"/>
      <c r="M27" s="9"/>
      <c r="N27" s="9"/>
      <c r="T27" s="32"/>
      <c r="U27" s="11"/>
      <c r="V27" s="11"/>
      <c r="W27" s="11"/>
      <c r="X27" s="11"/>
      <c r="Y27" s="11"/>
      <c r="Z27" s="34"/>
    </row>
    <row r="28" spans="6:26" x14ac:dyDescent="0.25">
      <c r="F28" s="17"/>
      <c r="G28" s="424" t="s">
        <v>42</v>
      </c>
      <c r="H28" s="384"/>
      <c r="I28" s="341">
        <f>I17+I21+I22+I23</f>
        <v>460</v>
      </c>
      <c r="J28" s="342"/>
      <c r="K28" s="3">
        <f>SUM(K17:K27)</f>
        <v>25.459999999999997</v>
      </c>
      <c r="L28" s="3">
        <f>SUM(L17:L27)</f>
        <v>24.740000000000002</v>
      </c>
      <c r="M28" s="3">
        <f>SUM(M17:M27)</f>
        <v>68.7</v>
      </c>
      <c r="N28" s="43">
        <f>SUM(N17:N27)</f>
        <v>610.54</v>
      </c>
      <c r="O28" s="253">
        <f>SUM(O17:O27)</f>
        <v>415.15</v>
      </c>
      <c r="P28" s="253">
        <f t="shared" ref="P28:W28" si="0">SUM(P17:P27)</f>
        <v>539</v>
      </c>
      <c r="Q28" s="253">
        <f t="shared" si="0"/>
        <v>46.59</v>
      </c>
      <c r="R28" s="253">
        <f t="shared" si="0"/>
        <v>285.47000000000003</v>
      </c>
      <c r="S28" s="253">
        <f t="shared" si="0"/>
        <v>1.66</v>
      </c>
      <c r="T28" s="253">
        <f t="shared" si="0"/>
        <v>129.1</v>
      </c>
      <c r="U28" s="253">
        <f t="shared" si="0"/>
        <v>0.15000000000000002</v>
      </c>
      <c r="V28" s="253">
        <f t="shared" si="0"/>
        <v>0.39500000000000002</v>
      </c>
      <c r="W28" s="253">
        <f t="shared" si="0"/>
        <v>16.11</v>
      </c>
      <c r="X28" s="11"/>
      <c r="Y28" s="11"/>
      <c r="Z28" s="66"/>
    </row>
    <row r="29" spans="6:26" x14ac:dyDescent="0.25">
      <c r="F29" s="89"/>
      <c r="G29" s="26"/>
      <c r="H29" s="26"/>
      <c r="I29" s="27"/>
      <c r="J29" s="27"/>
      <c r="K29" s="27"/>
      <c r="L29" s="27"/>
      <c r="M29" s="27"/>
      <c r="N29" s="28">
        <f>N28/N129</f>
        <v>0.21812244781302359</v>
      </c>
      <c r="U29" s="11"/>
      <c r="V29" s="11"/>
      <c r="W29" s="11"/>
      <c r="X29" s="11"/>
      <c r="Y29" s="11"/>
      <c r="Z29" s="66"/>
    </row>
    <row r="30" spans="6:26" ht="18.75" x14ac:dyDescent="0.3">
      <c r="F30" s="333" t="s">
        <v>43</v>
      </c>
      <c r="G30" s="333"/>
      <c r="H30" s="333"/>
      <c r="I30" s="333"/>
      <c r="J30" s="333"/>
      <c r="K30" s="333"/>
      <c r="L30" s="333"/>
      <c r="M30" s="333"/>
      <c r="N30" s="333"/>
      <c r="T30" s="36"/>
      <c r="U30" s="11"/>
      <c r="V30" s="11"/>
      <c r="W30" s="11"/>
      <c r="X30" s="11"/>
      <c r="Y30" s="11"/>
      <c r="Z30" s="34"/>
    </row>
    <row r="31" spans="6:26" x14ac:dyDescent="0.25">
      <c r="F31" s="17"/>
      <c r="G31" s="335" t="s">
        <v>44</v>
      </c>
      <c r="H31" s="335"/>
      <c r="I31" s="337">
        <v>280</v>
      </c>
      <c r="J31" s="337"/>
      <c r="K31" s="3">
        <v>2.0499999999999998</v>
      </c>
      <c r="L31" s="3">
        <v>0.62</v>
      </c>
      <c r="M31" s="3">
        <v>33.78</v>
      </c>
      <c r="N31" s="3">
        <v>151.5</v>
      </c>
      <c r="O31" s="176"/>
      <c r="P31" s="176"/>
      <c r="Q31" s="176"/>
      <c r="R31" s="176"/>
      <c r="S31" s="180"/>
      <c r="T31" s="180"/>
      <c r="U31" s="180"/>
      <c r="V31" s="180"/>
      <c r="W31" s="176"/>
      <c r="X31" s="11"/>
      <c r="Y31" s="11"/>
      <c r="Z31" s="66"/>
    </row>
    <row r="32" spans="6:26" hidden="1" x14ac:dyDescent="0.25">
      <c r="F32" s="17"/>
      <c r="G32" s="350" t="s">
        <v>50</v>
      </c>
      <c r="H32" s="350"/>
      <c r="I32" s="400">
        <v>100</v>
      </c>
      <c r="J32" s="400"/>
      <c r="K32" s="8">
        <v>0.4</v>
      </c>
      <c r="L32" s="8">
        <v>0.4</v>
      </c>
      <c r="M32" s="142">
        <v>9.8000000000000007</v>
      </c>
      <c r="N32" s="8">
        <v>47</v>
      </c>
      <c r="U32" s="11"/>
      <c r="V32" s="11"/>
      <c r="W32" s="11"/>
      <c r="X32" s="11"/>
      <c r="Y32" s="11"/>
      <c r="Z32" s="66"/>
    </row>
    <row r="33" spans="1:26" hidden="1" x14ac:dyDescent="0.25">
      <c r="F33" s="17"/>
      <c r="G33" s="350" t="s">
        <v>126</v>
      </c>
      <c r="H33" s="350"/>
      <c r="I33" s="400">
        <v>180</v>
      </c>
      <c r="J33" s="400"/>
      <c r="K33" s="8">
        <v>1.65</v>
      </c>
      <c r="L33" s="8">
        <v>0.22</v>
      </c>
      <c r="M33" s="143">
        <v>23.98</v>
      </c>
      <c r="N33" s="2">
        <v>104.5</v>
      </c>
      <c r="P33" s="5"/>
      <c r="Q33" s="11"/>
      <c r="R33" s="11"/>
      <c r="T33" s="31"/>
      <c r="U33" s="11"/>
      <c r="V33" s="11"/>
      <c r="W33" s="11"/>
      <c r="X33" s="11"/>
      <c r="Y33" s="11"/>
      <c r="Z33" s="34"/>
    </row>
    <row r="34" spans="1:26" x14ac:dyDescent="0.25">
      <c r="F34" s="17"/>
      <c r="G34" s="340" t="s">
        <v>42</v>
      </c>
      <c r="H34" s="340"/>
      <c r="I34" s="337">
        <v>280</v>
      </c>
      <c r="J34" s="337"/>
      <c r="K34" s="3">
        <f>K31</f>
        <v>2.0499999999999998</v>
      </c>
      <c r="L34" s="3">
        <f>L31</f>
        <v>0.62</v>
      </c>
      <c r="M34" s="3">
        <f>M31</f>
        <v>33.78</v>
      </c>
      <c r="N34" s="3">
        <f>N31</f>
        <v>151.5</v>
      </c>
      <c r="O34" s="176">
        <v>140</v>
      </c>
      <c r="P34" s="176">
        <v>8</v>
      </c>
      <c r="Q34" s="176">
        <v>12</v>
      </c>
      <c r="R34" s="176">
        <v>11</v>
      </c>
      <c r="S34" s="180" t="s">
        <v>349</v>
      </c>
      <c r="T34" s="180"/>
      <c r="U34" s="180" t="s">
        <v>350</v>
      </c>
      <c r="V34" s="180" t="s">
        <v>345</v>
      </c>
      <c r="W34" s="176">
        <v>28</v>
      </c>
      <c r="X34" s="11"/>
      <c r="Y34" s="11"/>
      <c r="Z34" s="34"/>
    </row>
    <row r="35" spans="1:26" x14ac:dyDescent="0.25">
      <c r="F35" s="89"/>
      <c r="G35" s="26"/>
      <c r="H35" s="26"/>
      <c r="I35" s="27"/>
      <c r="J35" s="27"/>
      <c r="K35" s="27"/>
      <c r="L35" s="27"/>
      <c r="M35" s="27"/>
      <c r="N35" s="28">
        <f>N34/N129</f>
        <v>5.4125120129185765E-2</v>
      </c>
      <c r="O35" s="296"/>
      <c r="P35" s="284"/>
      <c r="Q35" s="284"/>
      <c r="R35" s="284"/>
      <c r="S35" s="284"/>
      <c r="T35" s="297"/>
      <c r="U35" s="286"/>
      <c r="V35" s="286"/>
      <c r="W35" s="286"/>
      <c r="X35" s="11"/>
      <c r="Y35" s="11"/>
      <c r="Z35" s="34"/>
    </row>
    <row r="36" spans="1:26" x14ac:dyDescent="0.25">
      <c r="F36" s="333" t="s">
        <v>45</v>
      </c>
      <c r="G36" s="333"/>
      <c r="H36" s="333"/>
      <c r="I36" s="333"/>
      <c r="J36" s="333"/>
      <c r="K36" s="333"/>
      <c r="L36" s="333"/>
      <c r="M36" s="333"/>
      <c r="N36" s="333"/>
      <c r="T36" s="69"/>
      <c r="U36" s="11"/>
      <c r="V36" s="11"/>
      <c r="W36" s="11"/>
      <c r="X36" s="11"/>
      <c r="Y36" s="11"/>
      <c r="Z36" s="34"/>
    </row>
    <row r="37" spans="1:26" ht="15" customHeight="1" x14ac:dyDescent="0.25">
      <c r="F37" s="29">
        <v>70</v>
      </c>
      <c r="G37" s="375" t="s">
        <v>233</v>
      </c>
      <c r="H37" s="376"/>
      <c r="I37" s="346">
        <v>100</v>
      </c>
      <c r="J37" s="348"/>
      <c r="K37" s="9">
        <v>1.1000000000000001</v>
      </c>
      <c r="L37" s="9">
        <v>0.01</v>
      </c>
      <c r="M37" s="9">
        <v>1.6</v>
      </c>
      <c r="N37" s="9">
        <v>13</v>
      </c>
      <c r="O37" s="173">
        <v>130</v>
      </c>
      <c r="P37" s="173">
        <v>5</v>
      </c>
      <c r="Q37" s="173">
        <v>7.5</v>
      </c>
      <c r="R37" s="173">
        <v>17.5</v>
      </c>
      <c r="S37" s="170">
        <v>0.4</v>
      </c>
      <c r="T37" s="173"/>
      <c r="U37" s="242">
        <v>0.02</v>
      </c>
      <c r="V37" s="173">
        <v>0.02</v>
      </c>
      <c r="W37" s="173">
        <v>10.5</v>
      </c>
      <c r="X37" s="11"/>
      <c r="Y37" s="11"/>
      <c r="Z37" s="34"/>
    </row>
    <row r="38" spans="1:26" ht="16.5" hidden="1" customHeight="1" x14ac:dyDescent="0.25">
      <c r="F38" s="2"/>
      <c r="G38" s="375" t="s">
        <v>233</v>
      </c>
      <c r="H38" s="376"/>
      <c r="I38" s="341"/>
      <c r="J38" s="345"/>
      <c r="K38" s="3"/>
      <c r="L38" s="3"/>
      <c r="M38" s="3"/>
      <c r="N38" s="3"/>
      <c r="P38" s="5"/>
      <c r="Q38" s="11"/>
      <c r="R38" s="11"/>
      <c r="T38" s="31"/>
      <c r="U38" s="11"/>
      <c r="V38" s="11"/>
      <c r="W38" s="11"/>
      <c r="X38" s="11"/>
      <c r="Y38" s="11"/>
      <c r="Z38" s="34"/>
    </row>
    <row r="39" spans="1:26" ht="15" hidden="1" customHeight="1" x14ac:dyDescent="0.25">
      <c r="F39" s="2"/>
      <c r="G39" s="377" t="s">
        <v>233</v>
      </c>
      <c r="H39" s="378"/>
      <c r="I39" s="10">
        <v>107</v>
      </c>
      <c r="J39" s="10">
        <v>100</v>
      </c>
      <c r="K39" s="4"/>
      <c r="L39" s="4"/>
      <c r="M39" s="4"/>
      <c r="N39" s="4"/>
      <c r="T39" s="32"/>
      <c r="U39" s="11"/>
      <c r="V39" s="11"/>
      <c r="W39" s="11"/>
      <c r="X39" s="11"/>
      <c r="Y39" s="11"/>
      <c r="Z39" s="34"/>
    </row>
    <row r="40" spans="1:26" ht="15" hidden="1" customHeight="1" x14ac:dyDescent="0.25">
      <c r="F40" s="2"/>
      <c r="G40" s="343"/>
      <c r="H40" s="344"/>
      <c r="I40" s="10"/>
      <c r="J40" s="10"/>
      <c r="K40" s="4"/>
      <c r="L40" s="4"/>
      <c r="M40" s="4"/>
      <c r="N40" s="4"/>
      <c r="T40" s="69"/>
      <c r="U40" s="11"/>
      <c r="V40" s="11"/>
      <c r="W40" s="11"/>
      <c r="X40" s="11"/>
      <c r="Y40" s="11"/>
      <c r="Z40" s="34"/>
    </row>
    <row r="41" spans="1:26" ht="15" hidden="1" customHeight="1" x14ac:dyDescent="0.25">
      <c r="F41" s="2"/>
      <c r="G41" s="343"/>
      <c r="H41" s="344"/>
      <c r="I41" s="10"/>
      <c r="J41" s="10"/>
      <c r="K41" s="4"/>
      <c r="L41" s="4"/>
      <c r="M41" s="4"/>
      <c r="N41" s="4"/>
      <c r="T41" s="31"/>
      <c r="U41" s="11"/>
      <c r="V41" s="11"/>
      <c r="W41" s="11"/>
      <c r="X41" s="11"/>
      <c r="Y41" s="11"/>
      <c r="Z41" s="34"/>
    </row>
    <row r="42" spans="1:26" s="5" customFormat="1" ht="15" hidden="1" customHeight="1" x14ac:dyDescent="0.25">
      <c r="A42"/>
      <c r="B42"/>
      <c r="C42"/>
      <c r="D42"/>
      <c r="E42"/>
      <c r="F42" s="2"/>
      <c r="G42" s="343"/>
      <c r="H42" s="344"/>
      <c r="I42" s="10"/>
      <c r="J42" s="10"/>
      <c r="K42" s="4"/>
      <c r="L42" s="4"/>
      <c r="M42" s="4"/>
      <c r="N42" s="4"/>
      <c r="O42"/>
      <c r="P42"/>
      <c r="Q42"/>
      <c r="R42"/>
      <c r="T42" s="32"/>
      <c r="U42" s="11"/>
      <c r="V42" s="1"/>
      <c r="W42" s="1"/>
      <c r="X42" s="1"/>
      <c r="Y42" s="1"/>
      <c r="Z42" s="34"/>
    </row>
    <row r="43" spans="1:26" s="5" customFormat="1" ht="15" hidden="1" customHeight="1" x14ac:dyDescent="0.25">
      <c r="A43"/>
      <c r="B43"/>
      <c r="C43"/>
      <c r="D43"/>
      <c r="E43"/>
      <c r="F43" s="2"/>
      <c r="G43" s="343"/>
      <c r="H43" s="344"/>
      <c r="I43" s="10"/>
      <c r="J43" s="10"/>
      <c r="K43" s="4"/>
      <c r="L43" s="4"/>
      <c r="M43" s="4"/>
      <c r="N43" s="4"/>
      <c r="O43"/>
      <c r="P43"/>
      <c r="Q43"/>
      <c r="R43"/>
      <c r="V43" s="35"/>
      <c r="W43" s="35"/>
      <c r="X43" s="35"/>
      <c r="Y43" s="35"/>
      <c r="Z43" s="34"/>
    </row>
    <row r="44" spans="1:26" s="5" customFormat="1" ht="15" hidden="1" customHeight="1" x14ac:dyDescent="0.25">
      <c r="A44"/>
      <c r="B44"/>
      <c r="C44"/>
      <c r="D44"/>
      <c r="E44"/>
      <c r="F44" s="2"/>
      <c r="G44" s="343"/>
      <c r="H44" s="344"/>
      <c r="I44" s="10"/>
      <c r="J44" s="10"/>
      <c r="K44" s="4"/>
      <c r="L44" s="4"/>
      <c r="M44" s="4"/>
      <c r="N44" s="4"/>
      <c r="O44"/>
      <c r="P44"/>
      <c r="Q44"/>
      <c r="R44"/>
      <c r="V44" s="11"/>
      <c r="W44" s="11"/>
      <c r="X44" s="11"/>
      <c r="Y44" s="11"/>
      <c r="Z44" s="34"/>
    </row>
    <row r="45" spans="1:26" ht="18.75" hidden="1" customHeight="1" x14ac:dyDescent="0.3">
      <c r="F45" s="2"/>
      <c r="G45" s="343"/>
      <c r="H45" s="344"/>
      <c r="I45" s="10"/>
      <c r="J45" s="10"/>
      <c r="K45" s="4"/>
      <c r="L45" s="4"/>
      <c r="M45" s="4"/>
      <c r="N45" s="4"/>
      <c r="T45" s="40"/>
      <c r="V45" s="11"/>
      <c r="W45" s="11"/>
      <c r="X45" s="11"/>
      <c r="Y45" s="11"/>
      <c r="Z45" s="34"/>
    </row>
    <row r="46" spans="1:26" ht="15" hidden="1" customHeight="1" x14ac:dyDescent="0.25">
      <c r="F46" s="2"/>
      <c r="G46" s="343"/>
      <c r="H46" s="344"/>
      <c r="I46" s="10"/>
      <c r="J46" s="10"/>
      <c r="K46" s="4"/>
      <c r="L46" s="4"/>
      <c r="M46" s="4"/>
      <c r="N46" s="4"/>
      <c r="U46" s="11"/>
      <c r="V46" s="11"/>
      <c r="W46" s="11"/>
      <c r="X46" s="1"/>
      <c r="Y46" s="1"/>
      <c r="Z46" s="66"/>
    </row>
    <row r="47" spans="1:26" ht="16.5" customHeight="1" x14ac:dyDescent="0.25">
      <c r="F47" s="2">
        <v>39</v>
      </c>
      <c r="G47" s="375" t="s">
        <v>290</v>
      </c>
      <c r="H47" s="376"/>
      <c r="I47" s="346">
        <v>250</v>
      </c>
      <c r="J47" s="348"/>
      <c r="K47" s="9">
        <v>5.52</v>
      </c>
      <c r="L47" s="9">
        <v>5.12</v>
      </c>
      <c r="M47" s="9">
        <v>12.55</v>
      </c>
      <c r="N47" s="9">
        <v>129.68</v>
      </c>
      <c r="O47" s="173">
        <v>283</v>
      </c>
      <c r="P47" s="173">
        <v>25.2</v>
      </c>
      <c r="Q47" s="173">
        <v>26</v>
      </c>
      <c r="R47" s="173">
        <v>64.5</v>
      </c>
      <c r="S47" s="173">
        <v>1</v>
      </c>
      <c r="T47" s="173"/>
      <c r="U47" s="242">
        <v>0.12</v>
      </c>
      <c r="V47" s="173">
        <v>0.08</v>
      </c>
      <c r="W47" s="173">
        <v>11.6</v>
      </c>
      <c r="X47" s="11"/>
      <c r="Y47" s="11"/>
      <c r="Z47" s="34"/>
    </row>
    <row r="48" spans="1:26" ht="18.75" hidden="1" x14ac:dyDescent="0.3">
      <c r="F48" s="2"/>
      <c r="G48" s="343" t="s">
        <v>225</v>
      </c>
      <c r="H48" s="344"/>
      <c r="I48" s="10">
        <v>30</v>
      </c>
      <c r="J48" s="10">
        <v>20</v>
      </c>
      <c r="K48" s="9"/>
      <c r="L48" s="9"/>
      <c r="M48" s="9"/>
      <c r="N48" s="9"/>
      <c r="T48" s="45"/>
      <c r="V48" s="11"/>
      <c r="W48" s="11"/>
      <c r="X48" s="11"/>
      <c r="Y48" s="11"/>
      <c r="Z48" s="34"/>
    </row>
    <row r="49" spans="1:26" ht="18.75" hidden="1" x14ac:dyDescent="0.3">
      <c r="F49" s="2"/>
      <c r="G49" s="343" t="s">
        <v>5</v>
      </c>
      <c r="H49" s="344"/>
      <c r="I49" s="10">
        <v>60</v>
      </c>
      <c r="J49" s="10">
        <v>45</v>
      </c>
      <c r="K49" s="4"/>
      <c r="L49" s="4"/>
      <c r="M49" s="4"/>
      <c r="N49" s="4"/>
      <c r="T49" s="45"/>
      <c r="V49" s="11"/>
      <c r="W49" s="11"/>
      <c r="X49" s="11"/>
      <c r="Y49" s="11"/>
      <c r="Z49" s="34"/>
    </row>
    <row r="50" spans="1:26" hidden="1" x14ac:dyDescent="0.25">
      <c r="F50" s="2"/>
      <c r="G50" s="439" t="s">
        <v>291</v>
      </c>
      <c r="H50" s="494"/>
      <c r="I50" s="10">
        <v>7</v>
      </c>
      <c r="J50" s="10">
        <v>7</v>
      </c>
      <c r="K50" s="4"/>
      <c r="L50" s="4"/>
      <c r="M50" s="4"/>
      <c r="N50" s="4"/>
      <c r="T50" s="69"/>
      <c r="U50" s="11"/>
      <c r="V50" s="11"/>
      <c r="W50" s="11"/>
      <c r="X50" s="11"/>
      <c r="Y50" s="11"/>
      <c r="Z50" s="66"/>
    </row>
    <row r="51" spans="1:26" hidden="1" x14ac:dyDescent="0.25">
      <c r="F51" s="2"/>
      <c r="G51" s="343" t="s">
        <v>98</v>
      </c>
      <c r="H51" s="344"/>
      <c r="I51" s="10">
        <v>12</v>
      </c>
      <c r="J51" s="10">
        <v>10</v>
      </c>
      <c r="K51" s="4"/>
      <c r="L51" s="4"/>
      <c r="M51" s="4"/>
      <c r="N51" s="4"/>
      <c r="T51" s="32"/>
      <c r="U51" s="11"/>
      <c r="V51" s="11"/>
      <c r="W51" s="11"/>
      <c r="X51" s="11"/>
      <c r="Y51" s="11"/>
      <c r="Z51" s="34"/>
    </row>
    <row r="52" spans="1:26" hidden="1" x14ac:dyDescent="0.25">
      <c r="F52" s="2"/>
      <c r="G52" s="343" t="s">
        <v>53</v>
      </c>
      <c r="H52" s="344"/>
      <c r="I52" s="10">
        <v>12</v>
      </c>
      <c r="J52" s="10">
        <v>10</v>
      </c>
      <c r="K52" s="4"/>
      <c r="L52" s="4"/>
      <c r="M52" s="4"/>
      <c r="N52" s="4"/>
      <c r="T52" s="69"/>
      <c r="U52" s="11"/>
      <c r="V52" s="11"/>
      <c r="W52" s="11"/>
      <c r="X52" s="11"/>
      <c r="Y52" s="11"/>
      <c r="Z52" s="34"/>
    </row>
    <row r="53" spans="1:26" hidden="1" x14ac:dyDescent="0.25">
      <c r="F53" s="2"/>
      <c r="G53" s="343" t="s">
        <v>10</v>
      </c>
      <c r="H53" s="344"/>
      <c r="I53" s="10">
        <v>2</v>
      </c>
      <c r="J53" s="10">
        <v>2</v>
      </c>
      <c r="K53" s="4"/>
      <c r="L53" s="4"/>
      <c r="M53" s="4"/>
      <c r="N53" s="4"/>
      <c r="T53" s="32"/>
      <c r="U53" s="11"/>
      <c r="V53" s="11"/>
      <c r="W53" s="11"/>
      <c r="X53" s="11"/>
      <c r="Y53" s="11"/>
      <c r="Z53" s="34"/>
    </row>
    <row r="54" spans="1:26" hidden="1" x14ac:dyDescent="0.25">
      <c r="F54" s="2"/>
      <c r="G54" s="437" t="s">
        <v>41</v>
      </c>
      <c r="H54" s="406"/>
      <c r="I54" s="10">
        <v>190</v>
      </c>
      <c r="J54" s="10">
        <v>190</v>
      </c>
      <c r="K54" s="4"/>
      <c r="L54" s="4"/>
      <c r="M54" s="4"/>
      <c r="N54" s="4"/>
      <c r="T54" s="32"/>
      <c r="U54" s="11"/>
      <c r="V54" s="11"/>
      <c r="W54" s="11"/>
      <c r="X54" s="11"/>
      <c r="Y54" s="11"/>
      <c r="Z54" s="34"/>
    </row>
    <row r="55" spans="1:26" ht="16.5" customHeight="1" x14ac:dyDescent="0.25">
      <c r="F55" s="2">
        <v>171</v>
      </c>
      <c r="G55" s="334" t="s">
        <v>157</v>
      </c>
      <c r="H55" s="334"/>
      <c r="I55" s="337">
        <v>100</v>
      </c>
      <c r="J55" s="337"/>
      <c r="K55" s="71">
        <v>11.36</v>
      </c>
      <c r="L55" s="3">
        <v>9.64</v>
      </c>
      <c r="M55" s="3">
        <v>11.74</v>
      </c>
      <c r="N55" s="3">
        <v>241.01</v>
      </c>
      <c r="O55" s="171">
        <v>122</v>
      </c>
      <c r="P55" s="171">
        <v>26</v>
      </c>
      <c r="Q55" s="171">
        <v>15.2</v>
      </c>
      <c r="R55" s="171">
        <v>81</v>
      </c>
      <c r="S55" s="173">
        <v>0.64</v>
      </c>
      <c r="T55" s="195">
        <v>16.100000000000001</v>
      </c>
      <c r="U55" s="247">
        <v>0.04</v>
      </c>
      <c r="V55" s="173">
        <v>0.08</v>
      </c>
      <c r="W55" s="173">
        <v>0.1</v>
      </c>
      <c r="X55" s="15"/>
      <c r="Y55" s="15"/>
      <c r="Z55" s="34"/>
    </row>
    <row r="56" spans="1:26" s="5" customFormat="1" hidden="1" x14ac:dyDescent="0.25">
      <c r="A56"/>
      <c r="B56"/>
      <c r="C56"/>
      <c r="D56"/>
      <c r="E56"/>
      <c r="F56" s="2"/>
      <c r="G56" s="350" t="s">
        <v>52</v>
      </c>
      <c r="H56" s="350"/>
      <c r="I56" s="8">
        <v>90</v>
      </c>
      <c r="J56" s="10">
        <v>80</v>
      </c>
      <c r="K56" s="4"/>
      <c r="L56" s="4"/>
      <c r="M56" s="4"/>
      <c r="N56" s="4"/>
      <c r="O56"/>
      <c r="P56"/>
      <c r="Q56"/>
      <c r="R56"/>
      <c r="U56" s="11"/>
      <c r="V56" s="35"/>
      <c r="W56" s="35"/>
      <c r="X56" s="35"/>
      <c r="Y56" s="35"/>
      <c r="Z56" s="34"/>
    </row>
    <row r="57" spans="1:26" s="5" customFormat="1" ht="18.75" hidden="1" x14ac:dyDescent="0.3">
      <c r="A57"/>
      <c r="B57"/>
      <c r="C57"/>
      <c r="D57"/>
      <c r="E57"/>
      <c r="F57" s="2"/>
      <c r="G57" s="355" t="s">
        <v>189</v>
      </c>
      <c r="H57" s="350"/>
      <c r="I57" s="8">
        <v>10</v>
      </c>
      <c r="J57" s="8">
        <v>10</v>
      </c>
      <c r="K57" s="4"/>
      <c r="L57" s="4"/>
      <c r="M57" s="4"/>
      <c r="N57" s="4"/>
      <c r="O57"/>
      <c r="P57"/>
      <c r="Q57"/>
      <c r="R57"/>
      <c r="T57" s="45"/>
      <c r="U57" s="11"/>
      <c r="V57" s="11"/>
      <c r="W57" s="11"/>
      <c r="X57" s="11"/>
      <c r="Y57" s="11"/>
      <c r="Z57" s="66"/>
    </row>
    <row r="58" spans="1:26" s="5" customFormat="1" ht="18.75" hidden="1" x14ac:dyDescent="0.3">
      <c r="A58"/>
      <c r="B58"/>
      <c r="C58"/>
      <c r="D58"/>
      <c r="E58"/>
      <c r="F58" s="2"/>
      <c r="G58" s="350" t="s">
        <v>10</v>
      </c>
      <c r="H58" s="350"/>
      <c r="I58" s="29">
        <v>2</v>
      </c>
      <c r="J58" s="29">
        <v>2</v>
      </c>
      <c r="K58" s="4"/>
      <c r="L58" s="4"/>
      <c r="M58" s="4"/>
      <c r="N58" s="4"/>
      <c r="O58"/>
      <c r="P58"/>
      <c r="Q58"/>
      <c r="R58"/>
      <c r="T58" s="45"/>
      <c r="U58" s="11"/>
      <c r="V58" s="11"/>
      <c r="W58" s="11"/>
      <c r="X58" s="11"/>
      <c r="Y58" s="11"/>
      <c r="Z58" s="66"/>
    </row>
    <row r="59" spans="1:26" s="5" customFormat="1" hidden="1" x14ac:dyDescent="0.25">
      <c r="A59"/>
      <c r="B59"/>
      <c r="C59"/>
      <c r="D59"/>
      <c r="E59"/>
      <c r="F59" s="2"/>
      <c r="G59" s="350" t="s">
        <v>8</v>
      </c>
      <c r="H59" s="350"/>
      <c r="I59" s="10">
        <v>10</v>
      </c>
      <c r="J59" s="59">
        <v>10</v>
      </c>
      <c r="K59" s="4"/>
      <c r="L59" s="4"/>
      <c r="M59" s="4"/>
      <c r="N59" s="4"/>
      <c r="O59"/>
      <c r="P59"/>
      <c r="Q59"/>
      <c r="R59"/>
      <c r="T59" s="32"/>
      <c r="U59" s="11"/>
      <c r="V59" s="1"/>
      <c r="W59" s="1"/>
      <c r="X59" s="1"/>
      <c r="Y59" s="1"/>
      <c r="Z59" s="34"/>
    </row>
    <row r="60" spans="1:26" s="5" customFormat="1" hidden="1" x14ac:dyDescent="0.25">
      <c r="A60"/>
      <c r="B60"/>
      <c r="C60"/>
      <c r="D60"/>
      <c r="E60"/>
      <c r="F60" s="2"/>
      <c r="G60" s="350" t="s">
        <v>98</v>
      </c>
      <c r="H60" s="350"/>
      <c r="I60" s="8">
        <v>18</v>
      </c>
      <c r="J60" s="8">
        <v>15</v>
      </c>
      <c r="K60" s="4"/>
      <c r="L60" s="4"/>
      <c r="M60" s="4"/>
      <c r="N60" s="4"/>
      <c r="O60"/>
      <c r="P60"/>
      <c r="Q60"/>
      <c r="R60"/>
      <c r="T60" s="32"/>
      <c r="U60" s="11"/>
      <c r="V60" s="1"/>
      <c r="W60" s="1"/>
      <c r="X60" s="1"/>
      <c r="Y60" s="1"/>
      <c r="Z60" s="66"/>
    </row>
    <row r="61" spans="1:26" s="5" customFormat="1" hidden="1" x14ac:dyDescent="0.25">
      <c r="A61"/>
      <c r="B61"/>
      <c r="C61"/>
      <c r="D61"/>
      <c r="E61"/>
      <c r="F61" s="2"/>
      <c r="G61" s="350" t="s">
        <v>33</v>
      </c>
      <c r="H61" s="350"/>
      <c r="I61" s="8">
        <v>10</v>
      </c>
      <c r="J61" s="8">
        <v>10</v>
      </c>
      <c r="K61" s="4"/>
      <c r="L61" s="4"/>
      <c r="M61" s="4"/>
      <c r="N61" s="4"/>
      <c r="O61"/>
      <c r="P61"/>
      <c r="Q61"/>
      <c r="R61"/>
      <c r="T61" s="32"/>
      <c r="U61" s="11"/>
      <c r="V61" s="15"/>
      <c r="W61" s="15"/>
      <c r="X61" s="15"/>
      <c r="Y61" s="15"/>
      <c r="Z61" s="66"/>
    </row>
    <row r="62" spans="1:26" s="5" customFormat="1" ht="15.75" hidden="1" x14ac:dyDescent="0.25">
      <c r="A62"/>
      <c r="B62"/>
      <c r="C62"/>
      <c r="D62"/>
      <c r="E62"/>
      <c r="F62" s="2"/>
      <c r="G62" s="350" t="s">
        <v>106</v>
      </c>
      <c r="H62" s="350"/>
      <c r="I62" s="8">
        <v>8</v>
      </c>
      <c r="J62" s="8">
        <v>8</v>
      </c>
      <c r="K62" s="4"/>
      <c r="L62" s="4"/>
      <c r="M62" s="4"/>
      <c r="N62" s="4"/>
      <c r="O62"/>
      <c r="P62"/>
      <c r="Q62"/>
      <c r="R62"/>
      <c r="U62" s="11"/>
      <c r="V62" s="50"/>
      <c r="W62" s="50"/>
      <c r="X62" s="50"/>
      <c r="Y62" s="50"/>
      <c r="Z62" s="66"/>
    </row>
    <row r="63" spans="1:26" s="5" customFormat="1" ht="15.75" hidden="1" x14ac:dyDescent="0.25">
      <c r="A63"/>
      <c r="B63"/>
      <c r="C63"/>
      <c r="D63"/>
      <c r="E63"/>
      <c r="F63" s="2"/>
      <c r="G63" s="343" t="s">
        <v>107</v>
      </c>
      <c r="H63" s="344"/>
      <c r="I63" s="8"/>
      <c r="J63" s="8">
        <v>125</v>
      </c>
      <c r="K63" s="4"/>
      <c r="L63" s="4"/>
      <c r="M63" s="4"/>
      <c r="N63" s="4"/>
      <c r="O63"/>
      <c r="P63"/>
      <c r="Q63"/>
      <c r="R63"/>
      <c r="U63" s="11"/>
      <c r="V63" s="50"/>
      <c r="W63" s="50"/>
      <c r="X63" s="50"/>
      <c r="Y63" s="50"/>
      <c r="Z63" s="66"/>
    </row>
    <row r="64" spans="1:26" s="5" customFormat="1" hidden="1" x14ac:dyDescent="0.25">
      <c r="A64"/>
      <c r="B64"/>
      <c r="C64"/>
      <c r="D64"/>
      <c r="E64"/>
      <c r="F64" s="2"/>
      <c r="G64" s="343" t="s">
        <v>158</v>
      </c>
      <c r="H64" s="344"/>
      <c r="I64" s="90"/>
      <c r="J64" s="90">
        <v>100</v>
      </c>
      <c r="K64" s="91"/>
      <c r="L64" s="91"/>
      <c r="M64" s="91"/>
      <c r="N64" s="91"/>
      <c r="O64"/>
      <c r="P64"/>
      <c r="Q64"/>
      <c r="R64"/>
      <c r="U64" s="11"/>
      <c r="V64" s="11"/>
      <c r="W64" s="11"/>
      <c r="X64" s="11"/>
      <c r="Y64" s="11"/>
      <c r="Z64" s="34"/>
    </row>
    <row r="65" spans="1:252" s="15" customFormat="1" ht="18" customHeight="1" x14ac:dyDescent="0.25">
      <c r="A65" s="455"/>
      <c r="B65" s="455"/>
      <c r="C65" s="322"/>
      <c r="D65" s="322"/>
      <c r="F65" s="18">
        <v>511</v>
      </c>
      <c r="G65" s="375" t="s">
        <v>326</v>
      </c>
      <c r="H65" s="376"/>
      <c r="I65" s="333">
        <v>200</v>
      </c>
      <c r="J65" s="333"/>
      <c r="K65" s="9">
        <v>5.18</v>
      </c>
      <c r="L65" s="9">
        <v>6.78</v>
      </c>
      <c r="M65" s="9">
        <v>53.7</v>
      </c>
      <c r="N65" s="9">
        <v>300.2</v>
      </c>
      <c r="O65" s="173">
        <v>56</v>
      </c>
      <c r="P65" s="173">
        <v>17</v>
      </c>
      <c r="Q65" s="173">
        <v>27</v>
      </c>
      <c r="R65" s="173">
        <v>82</v>
      </c>
      <c r="S65" s="171">
        <v>0.59</v>
      </c>
      <c r="T65" s="173">
        <v>40</v>
      </c>
      <c r="U65" s="195">
        <v>0.03</v>
      </c>
      <c r="V65" s="195">
        <v>0.03</v>
      </c>
      <c r="W65" s="282"/>
      <c r="X65" s="322"/>
      <c r="Y65" s="322"/>
      <c r="AG65" s="455"/>
      <c r="AH65" s="455"/>
      <c r="AI65" s="322"/>
      <c r="AJ65" s="322"/>
      <c r="AO65" s="455"/>
      <c r="AP65" s="455"/>
      <c r="AQ65" s="322"/>
      <c r="AR65" s="322"/>
      <c r="AW65" s="455"/>
      <c r="AX65" s="455"/>
      <c r="AY65" s="322"/>
      <c r="AZ65" s="322"/>
      <c r="BE65" s="455"/>
      <c r="BF65" s="455"/>
      <c r="BG65" s="322"/>
      <c r="BH65" s="322"/>
      <c r="BM65" s="455"/>
      <c r="BN65" s="455"/>
      <c r="BO65" s="322"/>
      <c r="BP65" s="322"/>
      <c r="BU65" s="455"/>
      <c r="BV65" s="455"/>
      <c r="BW65" s="322"/>
      <c r="BX65" s="322"/>
      <c r="CC65" s="455"/>
      <c r="CD65" s="455"/>
      <c r="CE65" s="322"/>
      <c r="CF65" s="322"/>
      <c r="CK65" s="455"/>
      <c r="CL65" s="455"/>
      <c r="CM65" s="322"/>
      <c r="CN65" s="322"/>
      <c r="CS65" s="455"/>
      <c r="CT65" s="455"/>
      <c r="CU65" s="322"/>
      <c r="CV65" s="322"/>
      <c r="DA65" s="455"/>
      <c r="DB65" s="455"/>
      <c r="DC65" s="322"/>
      <c r="DD65" s="322"/>
      <c r="DI65" s="455"/>
      <c r="DJ65" s="455"/>
      <c r="DK65" s="322"/>
      <c r="DL65" s="322"/>
      <c r="DQ65" s="455"/>
      <c r="DR65" s="455"/>
      <c r="DS65" s="322"/>
      <c r="DT65" s="322"/>
      <c r="DY65" s="455"/>
      <c r="DZ65" s="455"/>
      <c r="EA65" s="322"/>
      <c r="EB65" s="322"/>
      <c r="EG65" s="455"/>
      <c r="EH65" s="455"/>
      <c r="EI65" s="322"/>
      <c r="EJ65" s="322"/>
      <c r="EO65" s="455"/>
      <c r="EP65" s="455"/>
      <c r="EQ65" s="322"/>
      <c r="ER65" s="322"/>
      <c r="EW65" s="455"/>
      <c r="EX65" s="455"/>
      <c r="EY65" s="322"/>
      <c r="EZ65" s="322"/>
      <c r="FE65" s="455"/>
      <c r="FF65" s="455"/>
      <c r="FG65" s="322"/>
      <c r="FH65" s="322"/>
      <c r="FM65" s="455"/>
      <c r="FN65" s="455"/>
      <c r="FO65" s="322"/>
      <c r="FP65" s="322"/>
      <c r="FU65" s="455"/>
      <c r="FV65" s="455"/>
      <c r="FW65" s="322"/>
      <c r="FX65" s="322"/>
      <c r="GC65" s="455"/>
      <c r="GD65" s="455"/>
      <c r="GE65" s="322"/>
      <c r="GF65" s="322"/>
      <c r="GK65" s="455"/>
      <c r="GL65" s="455"/>
      <c r="GM65" s="322"/>
      <c r="GN65" s="322"/>
      <c r="GS65" s="455"/>
      <c r="GT65" s="455"/>
      <c r="GU65" s="322"/>
      <c r="GV65" s="322"/>
      <c r="HA65" s="455"/>
      <c r="HB65" s="455"/>
      <c r="HC65" s="322"/>
      <c r="HD65" s="322"/>
      <c r="HI65" s="455"/>
      <c r="HJ65" s="455"/>
      <c r="HK65" s="322"/>
      <c r="HL65" s="322"/>
      <c r="HQ65" s="455"/>
      <c r="HR65" s="455"/>
      <c r="HS65" s="322"/>
      <c r="HT65" s="322"/>
      <c r="HY65" s="455"/>
      <c r="HZ65" s="455"/>
      <c r="IA65" s="322"/>
      <c r="IB65" s="322"/>
      <c r="IG65" s="455"/>
      <c r="IH65" s="455"/>
      <c r="II65" s="322"/>
      <c r="IJ65" s="322"/>
      <c r="IO65" s="455"/>
      <c r="IP65" s="455"/>
      <c r="IQ65" s="322"/>
      <c r="IR65" s="322"/>
    </row>
    <row r="66" spans="1:252" s="5" customFormat="1" hidden="1" x14ac:dyDescent="0.25">
      <c r="A66" s="474"/>
      <c r="B66" s="474"/>
      <c r="C66" s="11"/>
      <c r="D66" s="11"/>
      <c r="F66" s="2"/>
      <c r="G66" s="382" t="s">
        <v>159</v>
      </c>
      <c r="H66" s="382"/>
      <c r="I66" s="10">
        <v>72</v>
      </c>
      <c r="J66" s="10">
        <v>72</v>
      </c>
      <c r="K66" s="4"/>
      <c r="L66" s="4"/>
      <c r="M66" s="4"/>
      <c r="N66" s="4"/>
      <c r="Q66" s="474"/>
      <c r="R66" s="474"/>
      <c r="S66" s="11"/>
      <c r="T66" s="11"/>
      <c r="U66" s="11"/>
      <c r="V66" s="474"/>
      <c r="W66" s="474"/>
      <c r="X66" s="11"/>
      <c r="Y66" s="11"/>
      <c r="AG66" s="474"/>
      <c r="AH66" s="474"/>
      <c r="AI66" s="11"/>
      <c r="AJ66" s="11"/>
      <c r="AO66" s="474"/>
      <c r="AP66" s="474"/>
      <c r="AQ66" s="11"/>
      <c r="AR66" s="11"/>
      <c r="AW66" s="474"/>
      <c r="AX66" s="474"/>
      <c r="AY66" s="11"/>
      <c r="AZ66" s="11"/>
      <c r="BE66" s="474"/>
      <c r="BF66" s="474"/>
      <c r="BG66" s="11"/>
      <c r="BH66" s="11"/>
      <c r="BM66" s="474"/>
      <c r="BN66" s="474"/>
      <c r="BO66" s="11"/>
      <c r="BP66" s="11"/>
      <c r="BU66" s="474"/>
      <c r="BV66" s="474"/>
      <c r="BW66" s="11"/>
      <c r="BX66" s="11"/>
      <c r="CC66" s="474"/>
      <c r="CD66" s="474"/>
      <c r="CE66" s="11"/>
      <c r="CF66" s="11"/>
      <c r="CK66" s="474"/>
      <c r="CL66" s="474"/>
      <c r="CM66" s="11"/>
      <c r="CN66" s="11"/>
      <c r="CS66" s="474"/>
      <c r="CT66" s="474"/>
      <c r="CU66" s="11"/>
      <c r="CV66" s="11"/>
      <c r="DA66" s="474"/>
      <c r="DB66" s="474"/>
      <c r="DC66" s="11"/>
      <c r="DD66" s="11"/>
      <c r="DI66" s="474"/>
      <c r="DJ66" s="474"/>
      <c r="DK66" s="11"/>
      <c r="DL66" s="11"/>
      <c r="DQ66" s="474"/>
      <c r="DR66" s="474"/>
      <c r="DS66" s="11"/>
      <c r="DT66" s="11"/>
      <c r="DY66" s="474"/>
      <c r="DZ66" s="474"/>
      <c r="EA66" s="11"/>
      <c r="EB66" s="11"/>
      <c r="EG66" s="474"/>
      <c r="EH66" s="474"/>
      <c r="EI66" s="11"/>
      <c r="EJ66" s="11"/>
      <c r="EO66" s="474"/>
      <c r="EP66" s="474"/>
      <c r="EQ66" s="11"/>
      <c r="ER66" s="11"/>
      <c r="EW66" s="474"/>
      <c r="EX66" s="474"/>
      <c r="EY66" s="11"/>
      <c r="EZ66" s="11"/>
      <c r="FE66" s="474"/>
      <c r="FF66" s="474"/>
      <c r="FG66" s="11"/>
      <c r="FH66" s="11"/>
      <c r="FM66" s="474"/>
      <c r="FN66" s="474"/>
      <c r="FO66" s="11"/>
      <c r="FP66" s="11"/>
      <c r="FU66" s="474"/>
      <c r="FV66" s="474"/>
      <c r="FW66" s="11"/>
      <c r="FX66" s="11"/>
      <c r="GC66" s="474"/>
      <c r="GD66" s="474"/>
      <c r="GE66" s="11"/>
      <c r="GF66" s="11"/>
      <c r="GK66" s="474"/>
      <c r="GL66" s="474"/>
      <c r="GM66" s="11"/>
      <c r="GN66" s="11"/>
      <c r="GS66" s="474"/>
      <c r="GT66" s="474"/>
      <c r="GU66" s="11"/>
      <c r="GV66" s="11"/>
      <c r="HA66" s="474"/>
      <c r="HB66" s="474"/>
      <c r="HC66" s="11"/>
      <c r="HD66" s="11"/>
      <c r="HI66" s="474"/>
      <c r="HJ66" s="474"/>
      <c r="HK66" s="11"/>
      <c r="HL66" s="11"/>
      <c r="HQ66" s="474"/>
      <c r="HR66" s="474"/>
      <c r="HS66" s="11"/>
      <c r="HT66" s="11"/>
      <c r="HY66" s="474"/>
      <c r="HZ66" s="474"/>
      <c r="IA66" s="11"/>
      <c r="IB66" s="11"/>
      <c r="IG66" s="474"/>
      <c r="IH66" s="474"/>
      <c r="II66" s="11"/>
      <c r="IJ66" s="11"/>
      <c r="IO66" s="474"/>
      <c r="IP66" s="474"/>
      <c r="IQ66" s="11"/>
      <c r="IR66" s="11"/>
    </row>
    <row r="67" spans="1:252" s="5" customFormat="1" hidden="1" x14ac:dyDescent="0.25">
      <c r="A67" s="474"/>
      <c r="B67" s="474"/>
      <c r="C67" s="11"/>
      <c r="D67" s="11"/>
      <c r="F67" s="2"/>
      <c r="G67" s="343" t="s">
        <v>9</v>
      </c>
      <c r="H67" s="344"/>
      <c r="I67" s="10">
        <v>10</v>
      </c>
      <c r="J67" s="10">
        <v>10</v>
      </c>
      <c r="K67" s="4"/>
      <c r="L67" s="4"/>
      <c r="M67" s="4"/>
      <c r="N67" s="4"/>
      <c r="Q67" s="474"/>
      <c r="R67" s="474"/>
      <c r="S67" s="11"/>
      <c r="T67" s="11"/>
      <c r="U67" s="11"/>
      <c r="V67" s="474"/>
      <c r="W67" s="474"/>
      <c r="X67" s="11"/>
      <c r="Y67" s="11"/>
      <c r="AG67" s="474"/>
      <c r="AH67" s="474"/>
      <c r="AI67" s="11"/>
      <c r="AJ67" s="11"/>
      <c r="AO67" s="474"/>
      <c r="AP67" s="474"/>
      <c r="AQ67" s="11"/>
      <c r="AR67" s="11"/>
      <c r="AW67" s="474"/>
      <c r="AX67" s="474"/>
      <c r="AY67" s="11"/>
      <c r="AZ67" s="11"/>
      <c r="BE67" s="474"/>
      <c r="BF67" s="474"/>
      <c r="BG67" s="11"/>
      <c r="BH67" s="11"/>
      <c r="BM67" s="474"/>
      <c r="BN67" s="474"/>
      <c r="BO67" s="11"/>
      <c r="BP67" s="11"/>
      <c r="BU67" s="474"/>
      <c r="BV67" s="474"/>
      <c r="BW67" s="11"/>
      <c r="BX67" s="11"/>
      <c r="CC67" s="474"/>
      <c r="CD67" s="474"/>
      <c r="CE67" s="11"/>
      <c r="CF67" s="11"/>
      <c r="CK67" s="474"/>
      <c r="CL67" s="474"/>
      <c r="CM67" s="11"/>
      <c r="CN67" s="11"/>
      <c r="CS67" s="474"/>
      <c r="CT67" s="474"/>
      <c r="CU67" s="11"/>
      <c r="CV67" s="11"/>
      <c r="DA67" s="474"/>
      <c r="DB67" s="474"/>
      <c r="DC67" s="11"/>
      <c r="DD67" s="11"/>
      <c r="DI67" s="474"/>
      <c r="DJ67" s="474"/>
      <c r="DK67" s="11"/>
      <c r="DL67" s="11"/>
      <c r="DQ67" s="474"/>
      <c r="DR67" s="474"/>
      <c r="DS67" s="11"/>
      <c r="DT67" s="11"/>
      <c r="DY67" s="474"/>
      <c r="DZ67" s="474"/>
      <c r="EA67" s="11"/>
      <c r="EB67" s="11"/>
      <c r="EG67" s="474"/>
      <c r="EH67" s="474"/>
      <c r="EI67" s="11"/>
      <c r="EJ67" s="11"/>
      <c r="EO67" s="474"/>
      <c r="EP67" s="474"/>
      <c r="EQ67" s="11"/>
      <c r="ER67" s="11"/>
      <c r="EW67" s="474"/>
      <c r="EX67" s="474"/>
      <c r="EY67" s="11"/>
      <c r="EZ67" s="11"/>
      <c r="FE67" s="474"/>
      <c r="FF67" s="474"/>
      <c r="FG67" s="11"/>
      <c r="FH67" s="11"/>
      <c r="FM67" s="474"/>
      <c r="FN67" s="474"/>
      <c r="FO67" s="11"/>
      <c r="FP67" s="11"/>
      <c r="FU67" s="474"/>
      <c r="FV67" s="474"/>
      <c r="FW67" s="11"/>
      <c r="FX67" s="11"/>
      <c r="GC67" s="474"/>
      <c r="GD67" s="474"/>
      <c r="GE67" s="11"/>
      <c r="GF67" s="11"/>
      <c r="GK67" s="474"/>
      <c r="GL67" s="474"/>
      <c r="GM67" s="11"/>
      <c r="GN67" s="11"/>
      <c r="GS67" s="474"/>
      <c r="GT67" s="474"/>
      <c r="GU67" s="11"/>
      <c r="GV67" s="11"/>
      <c r="HA67" s="474"/>
      <c r="HB67" s="474"/>
      <c r="HC67" s="11"/>
      <c r="HD67" s="11"/>
      <c r="HI67" s="474"/>
      <c r="HJ67" s="474"/>
      <c r="HK67" s="11"/>
      <c r="HL67" s="11"/>
      <c r="HQ67" s="474"/>
      <c r="HR67" s="474"/>
      <c r="HS67" s="11"/>
      <c r="HT67" s="11"/>
      <c r="HY67" s="474"/>
      <c r="HZ67" s="474"/>
      <c r="IA67" s="11"/>
      <c r="IB67" s="11"/>
      <c r="IG67" s="474"/>
      <c r="IH67" s="474"/>
      <c r="II67" s="11"/>
      <c r="IJ67" s="11"/>
      <c r="IO67" s="474"/>
      <c r="IP67" s="474"/>
      <c r="IQ67" s="11"/>
      <c r="IR67" s="11"/>
    </row>
    <row r="68" spans="1:252" s="5" customFormat="1" ht="28.5" customHeight="1" x14ac:dyDescent="0.25">
      <c r="A68" s="78"/>
      <c r="B68" s="78"/>
      <c r="C68" s="11"/>
      <c r="D68" s="11"/>
      <c r="F68" s="2">
        <v>255</v>
      </c>
      <c r="G68" s="375" t="s">
        <v>101</v>
      </c>
      <c r="H68" s="376"/>
      <c r="I68" s="346">
        <v>200</v>
      </c>
      <c r="J68" s="348"/>
      <c r="K68" s="9">
        <v>0.44</v>
      </c>
      <c r="L68" s="9">
        <v>0.02</v>
      </c>
      <c r="M68" s="9">
        <v>31.74</v>
      </c>
      <c r="N68" s="9">
        <v>125.8</v>
      </c>
      <c r="O68" s="201">
        <v>29.3</v>
      </c>
      <c r="P68" s="201">
        <v>32.4</v>
      </c>
      <c r="Q68" s="201">
        <v>12.4</v>
      </c>
      <c r="R68" s="201">
        <v>23.44</v>
      </c>
      <c r="S68" s="201">
        <v>0.7</v>
      </c>
      <c r="T68" s="201"/>
      <c r="U68" s="201">
        <v>1.6E-2</v>
      </c>
      <c r="V68" s="201">
        <v>2.4E-2</v>
      </c>
      <c r="W68" s="201">
        <v>0.72</v>
      </c>
      <c r="Y68" s="78"/>
      <c r="Z68" s="78"/>
      <c r="AA68" s="11"/>
      <c r="AB68" s="11"/>
      <c r="AG68" s="78"/>
      <c r="AH68" s="78"/>
      <c r="AI68" s="11"/>
      <c r="AJ68" s="11"/>
      <c r="AO68" s="78"/>
      <c r="AP68" s="78"/>
      <c r="AQ68" s="11"/>
      <c r="AR68" s="11"/>
      <c r="AW68" s="78"/>
      <c r="AX68" s="78"/>
      <c r="AY68" s="11"/>
      <c r="AZ68" s="11"/>
      <c r="BE68" s="78"/>
      <c r="BF68" s="78"/>
      <c r="BG68" s="11"/>
      <c r="BH68" s="11"/>
      <c r="BM68" s="78"/>
      <c r="BN68" s="78"/>
      <c r="BO68" s="11"/>
      <c r="BP68" s="11"/>
      <c r="BU68" s="78"/>
      <c r="BV68" s="78"/>
      <c r="BW68" s="11"/>
      <c r="BX68" s="11"/>
      <c r="CC68" s="78"/>
      <c r="CD68" s="78"/>
      <c r="CE68" s="11"/>
      <c r="CF68" s="11"/>
      <c r="CK68" s="78"/>
      <c r="CL68" s="78"/>
      <c r="CM68" s="11"/>
      <c r="CN68" s="11"/>
      <c r="CS68" s="78"/>
      <c r="CT68" s="78"/>
      <c r="CU68" s="11"/>
      <c r="CV68" s="11"/>
      <c r="DA68" s="78"/>
      <c r="DB68" s="78"/>
      <c r="DC68" s="11"/>
      <c r="DD68" s="11"/>
      <c r="DI68" s="78"/>
      <c r="DJ68" s="78"/>
      <c r="DK68" s="11"/>
      <c r="DL68" s="11"/>
      <c r="DQ68" s="78"/>
      <c r="DR68" s="78"/>
      <c r="DS68" s="11"/>
      <c r="DT68" s="11"/>
      <c r="DY68" s="78"/>
      <c r="DZ68" s="78"/>
      <c r="EA68" s="11"/>
      <c r="EB68" s="11"/>
      <c r="EG68" s="78"/>
      <c r="EH68" s="78"/>
      <c r="EI68" s="11"/>
      <c r="EJ68" s="11"/>
      <c r="EO68" s="78"/>
      <c r="EP68" s="78"/>
      <c r="EQ68" s="11"/>
      <c r="ER68" s="11"/>
      <c r="EW68" s="78"/>
      <c r="EX68" s="78"/>
      <c r="EY68" s="11"/>
      <c r="EZ68" s="11"/>
      <c r="FE68" s="78"/>
      <c r="FF68" s="78"/>
      <c r="FG68" s="11"/>
      <c r="FH68" s="11"/>
      <c r="FM68" s="78"/>
      <c r="FN68" s="78"/>
      <c r="FO68" s="11"/>
      <c r="FP68" s="11"/>
      <c r="FU68" s="78"/>
      <c r="FV68" s="78"/>
      <c r="FW68" s="11"/>
      <c r="FX68" s="11"/>
      <c r="GC68" s="78"/>
      <c r="GD68" s="78"/>
      <c r="GE68" s="11"/>
      <c r="GF68" s="11"/>
      <c r="GK68" s="78"/>
      <c r="GL68" s="78"/>
      <c r="GM68" s="11"/>
      <c r="GN68" s="11"/>
      <c r="GS68" s="78"/>
      <c r="GT68" s="78"/>
      <c r="GU68" s="11"/>
      <c r="GV68" s="11"/>
      <c r="HA68" s="78"/>
      <c r="HB68" s="78"/>
      <c r="HC68" s="11"/>
      <c r="HD68" s="11"/>
      <c r="HI68" s="78"/>
      <c r="HJ68" s="78"/>
      <c r="HK68" s="11"/>
      <c r="HL68" s="11"/>
      <c r="HQ68" s="78"/>
      <c r="HR68" s="78"/>
      <c r="HS68" s="11"/>
      <c r="HT68" s="11"/>
      <c r="HY68" s="78"/>
      <c r="HZ68" s="78"/>
      <c r="IA68" s="11"/>
      <c r="IB68" s="11"/>
      <c r="IG68" s="78"/>
      <c r="IH68" s="78"/>
      <c r="II68" s="11"/>
      <c r="IJ68" s="11"/>
      <c r="IO68" s="78"/>
      <c r="IP68" s="78"/>
      <c r="IQ68" s="11"/>
      <c r="IR68" s="11"/>
    </row>
    <row r="69" spans="1:252" s="5" customFormat="1" ht="16.5" hidden="1" customHeight="1" x14ac:dyDescent="0.25">
      <c r="A69" s="78"/>
      <c r="B69" s="78"/>
      <c r="C69" s="11"/>
      <c r="D69" s="11"/>
      <c r="F69" s="2"/>
      <c r="G69" s="350" t="s">
        <v>57</v>
      </c>
      <c r="H69" s="350"/>
      <c r="I69" s="8">
        <v>20</v>
      </c>
      <c r="J69" s="8">
        <v>25</v>
      </c>
      <c r="K69" s="3"/>
      <c r="L69" s="3"/>
      <c r="M69" s="3"/>
      <c r="N69" s="3"/>
      <c r="Q69" s="78"/>
      <c r="R69" s="78"/>
      <c r="S69" s="11"/>
      <c r="T69" s="11"/>
      <c r="Y69" s="78"/>
      <c r="Z69" s="78"/>
      <c r="AA69" s="11"/>
      <c r="AB69" s="11"/>
      <c r="AG69" s="78"/>
      <c r="AH69" s="78"/>
      <c r="AI69" s="11"/>
      <c r="AJ69" s="11"/>
      <c r="AO69" s="78"/>
      <c r="AP69" s="78"/>
      <c r="AQ69" s="11"/>
      <c r="AR69" s="11"/>
      <c r="AW69" s="78"/>
      <c r="AX69" s="78"/>
      <c r="AY69" s="11"/>
      <c r="AZ69" s="11"/>
      <c r="BE69" s="78"/>
      <c r="BF69" s="78"/>
      <c r="BG69" s="11"/>
      <c r="BH69" s="11"/>
      <c r="BM69" s="78"/>
      <c r="BN69" s="78"/>
      <c r="BO69" s="11"/>
      <c r="BP69" s="11"/>
      <c r="BU69" s="78"/>
      <c r="BV69" s="78"/>
      <c r="BW69" s="11"/>
      <c r="BX69" s="11"/>
      <c r="CC69" s="78"/>
      <c r="CD69" s="78"/>
      <c r="CE69" s="11"/>
      <c r="CF69" s="11"/>
      <c r="CK69" s="78"/>
      <c r="CL69" s="78"/>
      <c r="CM69" s="11"/>
      <c r="CN69" s="11"/>
      <c r="CS69" s="78"/>
      <c r="CT69" s="78"/>
      <c r="CU69" s="11"/>
      <c r="CV69" s="11"/>
      <c r="DA69" s="78"/>
      <c r="DB69" s="78"/>
      <c r="DC69" s="11"/>
      <c r="DD69" s="11"/>
      <c r="DI69" s="78"/>
      <c r="DJ69" s="78"/>
      <c r="DK69" s="11"/>
      <c r="DL69" s="11"/>
      <c r="DQ69" s="78"/>
      <c r="DR69" s="78"/>
      <c r="DS69" s="11"/>
      <c r="DT69" s="11"/>
      <c r="DY69" s="78"/>
      <c r="DZ69" s="78"/>
      <c r="EA69" s="11"/>
      <c r="EB69" s="11"/>
      <c r="EG69" s="78"/>
      <c r="EH69" s="78"/>
      <c r="EI69" s="11"/>
      <c r="EJ69" s="11"/>
      <c r="EO69" s="78"/>
      <c r="EP69" s="78"/>
      <c r="EQ69" s="11"/>
      <c r="ER69" s="11"/>
      <c r="EW69" s="78"/>
      <c r="EX69" s="78"/>
      <c r="EY69" s="11"/>
      <c r="EZ69" s="11"/>
      <c r="FE69" s="78"/>
      <c r="FF69" s="78"/>
      <c r="FG69" s="11"/>
      <c r="FH69" s="11"/>
      <c r="FM69" s="78"/>
      <c r="FN69" s="78"/>
      <c r="FO69" s="11"/>
      <c r="FP69" s="11"/>
      <c r="FU69" s="78"/>
      <c r="FV69" s="78"/>
      <c r="FW69" s="11"/>
      <c r="FX69" s="11"/>
      <c r="GC69" s="78"/>
      <c r="GD69" s="78"/>
      <c r="GE69" s="11"/>
      <c r="GF69" s="11"/>
      <c r="GK69" s="78"/>
      <c r="GL69" s="78"/>
      <c r="GM69" s="11"/>
      <c r="GN69" s="11"/>
      <c r="GS69" s="78"/>
      <c r="GT69" s="78"/>
      <c r="GU69" s="11"/>
      <c r="GV69" s="11"/>
      <c r="HA69" s="78"/>
      <c r="HB69" s="78"/>
      <c r="HC69" s="11"/>
      <c r="HD69" s="11"/>
      <c r="HI69" s="78"/>
      <c r="HJ69" s="78"/>
      <c r="HK69" s="11"/>
      <c r="HL69" s="11"/>
      <c r="HQ69" s="78"/>
      <c r="HR69" s="78"/>
      <c r="HS69" s="11"/>
      <c r="HT69" s="11"/>
      <c r="HY69" s="78"/>
      <c r="HZ69" s="78"/>
      <c r="IA69" s="11"/>
      <c r="IB69" s="11"/>
      <c r="IG69" s="78"/>
      <c r="IH69" s="78"/>
      <c r="II69" s="11"/>
      <c r="IJ69" s="11"/>
      <c r="IO69" s="78"/>
      <c r="IP69" s="78"/>
      <c r="IQ69" s="11"/>
      <c r="IR69" s="11"/>
    </row>
    <row r="70" spans="1:252" s="5" customFormat="1" hidden="1" x14ac:dyDescent="0.25">
      <c r="A70"/>
      <c r="B70"/>
      <c r="C70"/>
      <c r="D70"/>
      <c r="E70"/>
      <c r="F70" s="2"/>
      <c r="G70" s="350" t="s">
        <v>35</v>
      </c>
      <c r="H70" s="350"/>
      <c r="I70" s="8">
        <v>20</v>
      </c>
      <c r="J70" s="8">
        <v>20</v>
      </c>
      <c r="K70" s="3"/>
      <c r="L70" s="3"/>
      <c r="M70" s="3"/>
      <c r="N70" s="3"/>
      <c r="O70"/>
      <c r="P70"/>
      <c r="T70" s="474"/>
      <c r="U70" s="474"/>
      <c r="V70" s="11"/>
      <c r="W70" s="11"/>
    </row>
    <row r="71" spans="1:252" s="5" customFormat="1" hidden="1" x14ac:dyDescent="0.25">
      <c r="A71"/>
      <c r="B71"/>
      <c r="C71"/>
      <c r="D71"/>
      <c r="E71"/>
      <c r="F71" s="2"/>
      <c r="G71" s="343" t="s">
        <v>41</v>
      </c>
      <c r="H71" s="344"/>
      <c r="I71" s="8">
        <v>190</v>
      </c>
      <c r="J71" s="8">
        <v>190</v>
      </c>
      <c r="K71" s="3"/>
      <c r="L71" s="3"/>
      <c r="M71" s="3"/>
      <c r="N71" s="3"/>
      <c r="O71"/>
      <c r="P71"/>
      <c r="Q71"/>
      <c r="R71"/>
      <c r="T71" s="474"/>
      <c r="U71" s="474"/>
      <c r="V71" s="11"/>
      <c r="W71" s="11"/>
    </row>
    <row r="72" spans="1:252" s="5" customFormat="1" hidden="1" x14ac:dyDescent="0.25">
      <c r="A72"/>
      <c r="B72"/>
      <c r="C72"/>
      <c r="D72"/>
      <c r="E72"/>
      <c r="F72" s="2"/>
      <c r="G72" s="343" t="s">
        <v>58</v>
      </c>
      <c r="H72" s="344"/>
      <c r="I72" s="8">
        <v>20</v>
      </c>
      <c r="J72" s="8">
        <v>20</v>
      </c>
      <c r="K72" s="3"/>
      <c r="L72" s="3"/>
      <c r="M72" s="3"/>
      <c r="N72" s="3"/>
      <c r="O72"/>
      <c r="P72"/>
      <c r="Q72"/>
      <c r="R72"/>
      <c r="T72" s="474"/>
      <c r="U72" s="474"/>
      <c r="V72" s="11"/>
      <c r="W72" s="11"/>
    </row>
    <row r="73" spans="1:252" s="5" customFormat="1" ht="30.75" customHeight="1" x14ac:dyDescent="0.25">
      <c r="A73"/>
      <c r="B73"/>
      <c r="C73"/>
      <c r="D73"/>
      <c r="E73"/>
      <c r="F73" s="2"/>
      <c r="G73" s="334" t="s">
        <v>207</v>
      </c>
      <c r="H73" s="334"/>
      <c r="I73" s="346">
        <v>75</v>
      </c>
      <c r="J73" s="348"/>
      <c r="K73" s="9">
        <v>5.7</v>
      </c>
      <c r="L73" s="9">
        <v>1.2</v>
      </c>
      <c r="M73" s="9">
        <v>35.9</v>
      </c>
      <c r="N73" s="9">
        <v>176.2</v>
      </c>
      <c r="O73" s="173">
        <v>65.23</v>
      </c>
      <c r="P73" s="280">
        <v>9.3800000000000008</v>
      </c>
      <c r="Q73" s="173">
        <v>16</v>
      </c>
      <c r="R73" s="173">
        <v>86.7</v>
      </c>
      <c r="S73" s="173">
        <v>2.7</v>
      </c>
      <c r="T73" s="173"/>
      <c r="U73" s="173">
        <v>0.2</v>
      </c>
      <c r="V73" s="173">
        <v>0.22</v>
      </c>
      <c r="W73" s="173"/>
    </row>
    <row r="74" spans="1:252" s="5" customFormat="1" ht="41.25" customHeight="1" x14ac:dyDescent="0.25">
      <c r="A74"/>
      <c r="B74"/>
      <c r="C74"/>
      <c r="D74"/>
      <c r="E74"/>
      <c r="F74" s="2"/>
      <c r="G74" s="334" t="s">
        <v>17</v>
      </c>
      <c r="H74" s="334"/>
      <c r="I74" s="333">
        <v>50</v>
      </c>
      <c r="J74" s="333"/>
      <c r="K74" s="9">
        <v>3.6</v>
      </c>
      <c r="L74" s="9">
        <v>0.56000000000000005</v>
      </c>
      <c r="M74" s="9">
        <v>23.1</v>
      </c>
      <c r="N74" s="9">
        <v>118</v>
      </c>
      <c r="O74" s="173">
        <v>43.48</v>
      </c>
      <c r="P74" s="280">
        <v>6.25</v>
      </c>
      <c r="Q74" s="173">
        <v>10.6</v>
      </c>
      <c r="R74" s="173">
        <v>57.8</v>
      </c>
      <c r="S74" s="173">
        <v>1.8</v>
      </c>
      <c r="T74" s="173"/>
      <c r="U74" s="173">
        <v>0.13</v>
      </c>
      <c r="V74" s="173">
        <v>0.14000000000000001</v>
      </c>
      <c r="W74" s="135"/>
    </row>
    <row r="75" spans="1:252" s="5" customFormat="1" x14ac:dyDescent="0.25">
      <c r="A75"/>
      <c r="B75"/>
      <c r="C75"/>
      <c r="D75"/>
      <c r="E75"/>
      <c r="F75" s="17"/>
      <c r="G75" s="424" t="s">
        <v>42</v>
      </c>
      <c r="H75" s="384"/>
      <c r="I75" s="341">
        <f>I37+I47+I55+I65+I68+I73+I74</f>
        <v>975</v>
      </c>
      <c r="J75" s="342"/>
      <c r="K75" s="3">
        <f>SUM(K38:K72)+K74</f>
        <v>26.1</v>
      </c>
      <c r="L75" s="3">
        <f>SUM(L38:L72)+L74</f>
        <v>22.12</v>
      </c>
      <c r="M75" s="3">
        <f>SUM(M38:M72)+M74</f>
        <v>132.83000000000001</v>
      </c>
      <c r="N75" s="43">
        <f>SUM(N38:N72)+N74</f>
        <v>914.68999999999994</v>
      </c>
      <c r="O75" s="253">
        <f>SUM(O37:O74)</f>
        <v>729.01</v>
      </c>
      <c r="P75" s="253">
        <f t="shared" ref="P75:W75" si="1">SUM(P37:P74)</f>
        <v>121.22999999999999</v>
      </c>
      <c r="Q75" s="253">
        <f t="shared" si="1"/>
        <v>114.7</v>
      </c>
      <c r="R75" s="253">
        <f t="shared" si="1"/>
        <v>412.94</v>
      </c>
      <c r="S75" s="253">
        <f t="shared" si="1"/>
        <v>7.83</v>
      </c>
      <c r="T75" s="253">
        <f t="shared" si="1"/>
        <v>56.1</v>
      </c>
      <c r="U75" s="253">
        <f t="shared" si="1"/>
        <v>0.55600000000000005</v>
      </c>
      <c r="V75" s="253">
        <f t="shared" si="1"/>
        <v>0.59399999999999997</v>
      </c>
      <c r="W75" s="253">
        <f t="shared" si="1"/>
        <v>22.92</v>
      </c>
    </row>
    <row r="76" spans="1:252" s="5" customFormat="1" x14ac:dyDescent="0.25">
      <c r="A76"/>
      <c r="B76"/>
      <c r="C76"/>
      <c r="D76"/>
      <c r="E76"/>
      <c r="F76" s="89"/>
      <c r="G76" s="26"/>
      <c r="H76" s="26"/>
      <c r="I76" s="27"/>
      <c r="J76" s="27"/>
      <c r="K76" s="27"/>
      <c r="L76" s="27"/>
      <c r="M76" s="27"/>
      <c r="N76" s="28">
        <f>N75/N129</f>
        <v>0.32678353881825029</v>
      </c>
      <c r="O76"/>
      <c r="P76"/>
      <c r="R76" s="1"/>
      <c r="S76" s="1"/>
      <c r="T76" s="1"/>
      <c r="U76" s="1"/>
    </row>
    <row r="77" spans="1:252" s="5" customFormat="1" x14ac:dyDescent="0.25">
      <c r="A77"/>
      <c r="B77"/>
      <c r="C77"/>
      <c r="D77"/>
      <c r="E77"/>
      <c r="F77" s="333" t="s">
        <v>59</v>
      </c>
      <c r="G77" s="333"/>
      <c r="H77" s="333"/>
      <c r="I77" s="333"/>
      <c r="J77" s="333"/>
      <c r="K77" s="333"/>
      <c r="L77" s="333"/>
      <c r="M77" s="333"/>
      <c r="N77" s="333"/>
      <c r="O77"/>
      <c r="P77"/>
      <c r="R77" s="1"/>
      <c r="S77" s="1"/>
      <c r="T77" s="1"/>
      <c r="U77" s="1"/>
    </row>
    <row r="78" spans="1:252" s="5" customFormat="1" x14ac:dyDescent="0.25">
      <c r="A78"/>
      <c r="B78"/>
      <c r="C78"/>
      <c r="D78"/>
      <c r="E78"/>
      <c r="F78" s="29">
        <v>389</v>
      </c>
      <c r="G78" s="338" t="s">
        <v>60</v>
      </c>
      <c r="H78" s="349"/>
      <c r="I78" s="341">
        <v>200</v>
      </c>
      <c r="J78" s="345"/>
      <c r="K78" s="3">
        <v>0.8</v>
      </c>
      <c r="L78" s="3">
        <v>0.6</v>
      </c>
      <c r="M78" s="3">
        <v>22</v>
      </c>
      <c r="N78" s="3">
        <v>92</v>
      </c>
      <c r="O78" s="173">
        <v>120</v>
      </c>
      <c r="P78" s="173">
        <v>14</v>
      </c>
      <c r="Q78" s="173">
        <v>8</v>
      </c>
      <c r="R78" s="173">
        <v>14</v>
      </c>
      <c r="S78" s="173">
        <v>1.4</v>
      </c>
      <c r="T78" s="173"/>
      <c r="U78" s="173">
        <v>0.02</v>
      </c>
      <c r="V78" s="173">
        <v>0.02</v>
      </c>
      <c r="W78" s="173">
        <v>4</v>
      </c>
    </row>
    <row r="79" spans="1:252" s="5" customFormat="1" hidden="1" x14ac:dyDescent="0.25">
      <c r="A79"/>
      <c r="B79"/>
      <c r="C79"/>
      <c r="D79"/>
      <c r="E79"/>
      <c r="F79" s="17"/>
      <c r="G79" s="343" t="s">
        <v>60</v>
      </c>
      <c r="H79" s="344"/>
      <c r="I79" s="8">
        <v>200</v>
      </c>
      <c r="J79" s="8">
        <v>200</v>
      </c>
      <c r="K79" s="3"/>
      <c r="L79" s="3"/>
      <c r="M79" s="3"/>
      <c r="N79" s="3"/>
      <c r="O79"/>
      <c r="P79"/>
      <c r="S79" s="1"/>
      <c r="T79" s="1"/>
      <c r="U79" s="1"/>
      <c r="V79" s="1"/>
    </row>
    <row r="80" spans="1:252" s="5" customFormat="1" x14ac:dyDescent="0.25">
      <c r="A80"/>
      <c r="B80"/>
      <c r="C80"/>
      <c r="D80"/>
      <c r="E80"/>
      <c r="F80" s="2">
        <v>428</v>
      </c>
      <c r="G80" s="374" t="s">
        <v>308</v>
      </c>
      <c r="H80" s="374"/>
      <c r="I80" s="336">
        <v>90</v>
      </c>
      <c r="J80" s="336"/>
      <c r="K80" s="3">
        <v>7.5</v>
      </c>
      <c r="L80" s="3">
        <v>2.88</v>
      </c>
      <c r="M80" s="3">
        <v>40.299999999999997</v>
      </c>
      <c r="N80" s="3">
        <v>217.49</v>
      </c>
      <c r="O80" s="171">
        <v>70</v>
      </c>
      <c r="P80" s="171">
        <v>13</v>
      </c>
      <c r="Q80" s="171">
        <v>19</v>
      </c>
      <c r="R80" s="171">
        <v>46</v>
      </c>
      <c r="S80" s="173">
        <v>0.88</v>
      </c>
      <c r="T80" s="173"/>
      <c r="U80" s="173">
        <v>0.09</v>
      </c>
      <c r="V80" s="173">
        <v>0.04</v>
      </c>
      <c r="W80" s="160"/>
    </row>
    <row r="81" spans="1:25" s="5" customFormat="1" hidden="1" x14ac:dyDescent="0.25">
      <c r="A81"/>
      <c r="B81"/>
      <c r="C81"/>
      <c r="D81"/>
      <c r="E81"/>
      <c r="F81" s="17"/>
      <c r="G81" s="382" t="s">
        <v>4</v>
      </c>
      <c r="H81" s="382"/>
      <c r="I81" s="8">
        <v>60</v>
      </c>
      <c r="J81" s="30">
        <v>60</v>
      </c>
      <c r="K81" s="3"/>
      <c r="L81" s="3"/>
      <c r="M81" s="3"/>
      <c r="N81" s="3"/>
      <c r="O81"/>
      <c r="P81"/>
      <c r="S81" s="1"/>
      <c r="T81" s="1"/>
      <c r="U81" s="1"/>
      <c r="V81" s="1"/>
    </row>
    <row r="82" spans="1:25" s="5" customFormat="1" hidden="1" x14ac:dyDescent="0.25">
      <c r="A82"/>
      <c r="B82"/>
      <c r="C82"/>
      <c r="D82"/>
      <c r="E82"/>
      <c r="F82" s="17"/>
      <c r="G82" s="382" t="s">
        <v>35</v>
      </c>
      <c r="H82" s="382"/>
      <c r="I82" s="8">
        <v>5</v>
      </c>
      <c r="J82" s="30">
        <v>5</v>
      </c>
      <c r="K82" s="3"/>
      <c r="L82" s="3"/>
      <c r="M82" s="3"/>
      <c r="N82" s="3"/>
      <c r="O82"/>
      <c r="P82"/>
      <c r="S82" s="1"/>
      <c r="T82" s="1"/>
      <c r="U82" s="1"/>
      <c r="V82" s="1"/>
    </row>
    <row r="83" spans="1:25" s="5" customFormat="1" hidden="1" x14ac:dyDescent="0.25">
      <c r="A83"/>
      <c r="B83"/>
      <c r="C83"/>
      <c r="D83"/>
      <c r="E83"/>
      <c r="F83" s="17"/>
      <c r="G83" s="382" t="s">
        <v>122</v>
      </c>
      <c r="H83" s="382"/>
      <c r="I83" s="8">
        <v>1</v>
      </c>
      <c r="J83" s="30">
        <v>1</v>
      </c>
      <c r="K83" s="3"/>
      <c r="L83" s="3"/>
      <c r="M83" s="3"/>
      <c r="N83" s="3"/>
      <c r="O83"/>
      <c r="P83"/>
      <c r="S83" s="1"/>
      <c r="T83" s="1"/>
      <c r="U83" s="1"/>
      <c r="V83" s="1"/>
    </row>
    <row r="84" spans="1:25" hidden="1" x14ac:dyDescent="0.25">
      <c r="F84" s="17"/>
      <c r="G84" s="381" t="s">
        <v>41</v>
      </c>
      <c r="H84" s="382"/>
      <c r="I84" s="8">
        <v>22</v>
      </c>
      <c r="J84" s="30">
        <v>22</v>
      </c>
      <c r="K84" s="3"/>
      <c r="L84" s="3"/>
      <c r="M84" s="3"/>
      <c r="N84" s="3"/>
      <c r="Q84" s="5"/>
      <c r="R84" s="5"/>
      <c r="S84" s="1"/>
      <c r="T84" s="1"/>
      <c r="U84" s="1"/>
      <c r="V84" s="1"/>
    </row>
    <row r="85" spans="1:25" hidden="1" x14ac:dyDescent="0.25">
      <c r="F85" s="17"/>
      <c r="G85" s="382" t="s">
        <v>123</v>
      </c>
      <c r="H85" s="382"/>
      <c r="I85" s="8"/>
      <c r="J85" s="30">
        <v>32</v>
      </c>
      <c r="K85" s="3"/>
      <c r="L85" s="3"/>
      <c r="M85" s="3"/>
      <c r="N85" s="3"/>
      <c r="Q85" s="5"/>
      <c r="R85" s="5"/>
      <c r="S85" s="1"/>
      <c r="T85" s="1"/>
      <c r="U85" s="1"/>
      <c r="V85" s="1"/>
    </row>
    <row r="86" spans="1:25" hidden="1" x14ac:dyDescent="0.25">
      <c r="F86" s="17"/>
      <c r="G86" s="382" t="s">
        <v>6</v>
      </c>
      <c r="H86" s="382"/>
      <c r="I86" s="8">
        <v>30</v>
      </c>
      <c r="J86" s="30">
        <v>29</v>
      </c>
      <c r="K86" s="3"/>
      <c r="L86" s="3"/>
      <c r="M86" s="3"/>
      <c r="N86" s="3"/>
      <c r="Q86" s="5"/>
      <c r="R86" s="5"/>
      <c r="S86" s="1"/>
      <c r="T86" s="1"/>
      <c r="U86" s="1"/>
      <c r="V86" s="1"/>
    </row>
    <row r="87" spans="1:25" hidden="1" x14ac:dyDescent="0.25">
      <c r="F87" s="17"/>
      <c r="G87" s="382" t="s">
        <v>35</v>
      </c>
      <c r="H87" s="382"/>
      <c r="I87" s="8">
        <v>10</v>
      </c>
      <c r="J87" s="30">
        <v>10</v>
      </c>
      <c r="K87" s="3"/>
      <c r="L87" s="3"/>
      <c r="M87" s="3"/>
      <c r="N87" s="3"/>
      <c r="Q87" s="5"/>
      <c r="R87" s="5"/>
      <c r="S87" s="1"/>
      <c r="T87" s="1"/>
      <c r="U87" s="1"/>
      <c r="V87" s="1"/>
    </row>
    <row r="88" spans="1:25" hidden="1" x14ac:dyDescent="0.25">
      <c r="F88" s="17"/>
      <c r="G88" s="382" t="s">
        <v>8</v>
      </c>
      <c r="H88" s="382"/>
      <c r="I88" s="8">
        <v>10</v>
      </c>
      <c r="J88" s="30">
        <v>10</v>
      </c>
      <c r="K88" s="3"/>
      <c r="L88" s="3"/>
      <c r="M88" s="3"/>
      <c r="N88" s="3"/>
      <c r="Q88" s="5"/>
      <c r="R88" s="5"/>
      <c r="S88" s="1"/>
      <c r="T88" s="1"/>
      <c r="U88" s="1"/>
      <c r="V88" s="1"/>
    </row>
    <row r="89" spans="1:25" hidden="1" x14ac:dyDescent="0.25">
      <c r="F89" s="17"/>
      <c r="G89" s="382" t="s">
        <v>161</v>
      </c>
      <c r="H89" s="382"/>
      <c r="I89" s="8">
        <v>0.2</v>
      </c>
      <c r="J89" s="30">
        <v>0.2</v>
      </c>
      <c r="K89" s="3"/>
      <c r="L89" s="3"/>
      <c r="M89" s="3"/>
      <c r="N89" s="3"/>
      <c r="Q89" s="5"/>
      <c r="R89" s="5"/>
      <c r="S89" s="1"/>
      <c r="T89" s="1"/>
      <c r="U89" s="1"/>
      <c r="V89" s="1"/>
    </row>
    <row r="90" spans="1:25" x14ac:dyDescent="0.25">
      <c r="F90" s="17"/>
      <c r="G90" s="424" t="s">
        <v>42</v>
      </c>
      <c r="H90" s="384"/>
      <c r="I90" s="341">
        <f>I78+I80</f>
        <v>290</v>
      </c>
      <c r="J90" s="342"/>
      <c r="K90" s="3">
        <f>SUM(K78:K89)</f>
        <v>8.3000000000000007</v>
      </c>
      <c r="L90" s="3">
        <f>SUM(L78:L89)</f>
        <v>3.48</v>
      </c>
      <c r="M90" s="3">
        <f>SUM(M78:M89)</f>
        <v>62.3</v>
      </c>
      <c r="N90" s="3">
        <f>SUM(N78:N89)</f>
        <v>309.49</v>
      </c>
      <c r="O90" s="3">
        <f t="shared" ref="O90:W90" si="2">SUM(O78:O89)</f>
        <v>190</v>
      </c>
      <c r="P90" s="3">
        <f t="shared" si="2"/>
        <v>27</v>
      </c>
      <c r="Q90" s="3">
        <f t="shared" si="2"/>
        <v>27</v>
      </c>
      <c r="R90" s="3">
        <f t="shared" si="2"/>
        <v>60</v>
      </c>
      <c r="S90" s="3">
        <f t="shared" si="2"/>
        <v>2.2799999999999998</v>
      </c>
      <c r="T90" s="3">
        <f t="shared" si="2"/>
        <v>0</v>
      </c>
      <c r="U90" s="3">
        <f t="shared" si="2"/>
        <v>0.11</v>
      </c>
      <c r="V90" s="3">
        <f t="shared" si="2"/>
        <v>0.06</v>
      </c>
      <c r="W90" s="3">
        <f t="shared" si="2"/>
        <v>4</v>
      </c>
    </row>
    <row r="91" spans="1:25" x14ac:dyDescent="0.25">
      <c r="F91" s="89"/>
      <c r="G91" s="26"/>
      <c r="H91" s="26"/>
      <c r="I91" s="27"/>
      <c r="J91" s="27"/>
      <c r="K91" s="27"/>
      <c r="L91" s="27"/>
      <c r="M91" s="27"/>
      <c r="N91" s="28">
        <f>N90/N129</f>
        <v>0.1105688675167109</v>
      </c>
    </row>
    <row r="92" spans="1:25" x14ac:dyDescent="0.25">
      <c r="F92" s="333" t="s">
        <v>74</v>
      </c>
      <c r="G92" s="333"/>
      <c r="H92" s="333"/>
      <c r="I92" s="333"/>
      <c r="J92" s="333"/>
      <c r="K92" s="333"/>
      <c r="L92" s="333"/>
      <c r="M92" s="333"/>
      <c r="N92" s="333"/>
    </row>
    <row r="93" spans="1:25" ht="30" customHeight="1" x14ac:dyDescent="0.25">
      <c r="F93" s="2">
        <v>292</v>
      </c>
      <c r="G93" s="334" t="s">
        <v>282</v>
      </c>
      <c r="H93" s="334"/>
      <c r="I93" s="333">
        <v>250</v>
      </c>
      <c r="J93" s="333"/>
      <c r="K93" s="9">
        <v>13.84</v>
      </c>
      <c r="L93" s="9">
        <v>14.97</v>
      </c>
      <c r="M93" s="9">
        <v>27.18</v>
      </c>
      <c r="N93" s="9">
        <v>316.3</v>
      </c>
      <c r="O93" s="173">
        <v>353</v>
      </c>
      <c r="P93" s="173">
        <v>50.5</v>
      </c>
      <c r="Q93" s="173">
        <v>32.1</v>
      </c>
      <c r="R93" s="173">
        <v>98</v>
      </c>
      <c r="S93" s="173">
        <v>2.44</v>
      </c>
      <c r="T93" s="173">
        <v>26.8</v>
      </c>
      <c r="U93" s="173">
        <v>0.1</v>
      </c>
      <c r="V93" s="173">
        <v>0.1</v>
      </c>
      <c r="W93" s="173">
        <v>7.4</v>
      </c>
    </row>
    <row r="94" spans="1:25" ht="15" hidden="1" customHeight="1" x14ac:dyDescent="0.25">
      <c r="F94" s="2"/>
      <c r="G94" s="355" t="s">
        <v>283</v>
      </c>
      <c r="H94" s="350"/>
      <c r="I94" s="10">
        <v>80</v>
      </c>
      <c r="J94" s="10">
        <v>55</v>
      </c>
      <c r="K94" s="9"/>
      <c r="L94" s="9"/>
      <c r="M94" s="9"/>
      <c r="N94" s="9"/>
      <c r="Q94" s="120"/>
      <c r="R94" s="120"/>
      <c r="S94" s="120"/>
      <c r="T94" s="120"/>
    </row>
    <row r="95" spans="1:25" hidden="1" x14ac:dyDescent="0.25">
      <c r="F95" s="2"/>
      <c r="G95" s="350" t="s">
        <v>161</v>
      </c>
      <c r="H95" s="350"/>
      <c r="I95" s="10">
        <v>5</v>
      </c>
      <c r="J95" s="10">
        <v>5</v>
      </c>
      <c r="K95" s="4"/>
      <c r="L95" s="4"/>
      <c r="M95" s="4"/>
      <c r="N95" s="4"/>
    </row>
    <row r="96" spans="1:25" hidden="1" x14ac:dyDescent="0.25">
      <c r="F96" s="17"/>
      <c r="G96" s="350" t="s">
        <v>5</v>
      </c>
      <c r="H96" s="350"/>
      <c r="I96" s="10">
        <v>198</v>
      </c>
      <c r="J96" s="10">
        <v>148</v>
      </c>
      <c r="K96" s="4"/>
      <c r="L96" s="4"/>
      <c r="M96" s="4"/>
      <c r="N96" s="4"/>
      <c r="T96" s="32"/>
      <c r="U96" s="11"/>
      <c r="V96" s="11"/>
      <c r="W96" s="11"/>
      <c r="X96" s="11"/>
      <c r="Y96" s="11"/>
    </row>
    <row r="97" spans="6:25" hidden="1" x14ac:dyDescent="0.25">
      <c r="F97" s="17"/>
      <c r="G97" s="350" t="s">
        <v>53</v>
      </c>
      <c r="H97" s="350"/>
      <c r="I97" s="10">
        <v>29</v>
      </c>
      <c r="J97" s="10">
        <v>23</v>
      </c>
      <c r="K97" s="4"/>
      <c r="L97" s="4"/>
      <c r="M97" s="4"/>
      <c r="N97" s="4"/>
      <c r="T97" s="32"/>
      <c r="U97" s="11"/>
      <c r="V97" s="11"/>
      <c r="W97" s="11"/>
      <c r="X97" s="11"/>
      <c r="Y97" s="11"/>
    </row>
    <row r="98" spans="6:25" hidden="1" x14ac:dyDescent="0.25">
      <c r="F98" s="17"/>
      <c r="G98" s="350" t="s">
        <v>206</v>
      </c>
      <c r="H98" s="350"/>
      <c r="I98" s="10">
        <v>3</v>
      </c>
      <c r="J98" s="10">
        <v>2</v>
      </c>
      <c r="K98" s="4"/>
      <c r="L98" s="4"/>
      <c r="M98" s="4"/>
      <c r="N98" s="4"/>
      <c r="T98" s="32"/>
      <c r="U98" s="11"/>
      <c r="V98" s="1"/>
      <c r="W98" s="1"/>
      <c r="X98" s="1"/>
      <c r="Y98" s="1"/>
    </row>
    <row r="99" spans="6:25" hidden="1" x14ac:dyDescent="0.25">
      <c r="F99" s="17"/>
      <c r="G99" s="350" t="s">
        <v>49</v>
      </c>
      <c r="H99" s="350"/>
      <c r="I99" s="10">
        <v>12</v>
      </c>
      <c r="J99" s="10">
        <v>10</v>
      </c>
      <c r="K99" s="4"/>
      <c r="L99" s="4"/>
      <c r="M99" s="4"/>
      <c r="N99" s="4"/>
      <c r="T99" s="32"/>
      <c r="U99" s="11"/>
      <c r="V99" s="1"/>
      <c r="W99" s="1"/>
      <c r="X99" s="1"/>
      <c r="Y99" s="1"/>
    </row>
    <row r="100" spans="6:25" hidden="1" x14ac:dyDescent="0.25">
      <c r="F100" s="17"/>
      <c r="G100" s="377" t="s">
        <v>284</v>
      </c>
      <c r="H100" s="378"/>
      <c r="I100" s="29">
        <v>24</v>
      </c>
      <c r="J100" s="29">
        <v>15</v>
      </c>
      <c r="K100" s="4"/>
      <c r="L100" s="4"/>
      <c r="M100" s="4"/>
      <c r="N100" s="4"/>
      <c r="T100" s="32"/>
      <c r="U100" s="11"/>
      <c r="V100" s="1"/>
      <c r="W100" s="1"/>
      <c r="X100" s="1"/>
      <c r="Y100" s="1"/>
    </row>
    <row r="101" spans="6:25" hidden="1" x14ac:dyDescent="0.25">
      <c r="F101" s="17"/>
      <c r="G101" s="343" t="s">
        <v>9</v>
      </c>
      <c r="H101" s="344"/>
      <c r="I101" s="10">
        <v>10</v>
      </c>
      <c r="J101" s="10">
        <v>10</v>
      </c>
      <c r="K101" s="4"/>
      <c r="L101" s="4"/>
      <c r="M101" s="4"/>
      <c r="N101" s="4"/>
      <c r="T101" s="32"/>
      <c r="U101" s="11"/>
      <c r="V101" s="1"/>
      <c r="W101" s="1"/>
      <c r="X101" s="1"/>
      <c r="Y101" s="1"/>
    </row>
    <row r="102" spans="6:25" hidden="1" x14ac:dyDescent="0.25">
      <c r="F102" s="17"/>
      <c r="G102" s="350" t="s">
        <v>7</v>
      </c>
      <c r="H102" s="350"/>
      <c r="I102" s="29">
        <v>10</v>
      </c>
      <c r="J102" s="29">
        <v>10</v>
      </c>
      <c r="K102" s="4"/>
      <c r="L102" s="4"/>
      <c r="M102" s="4"/>
      <c r="N102" s="4"/>
      <c r="T102" s="32"/>
      <c r="U102" s="11"/>
      <c r="V102" s="1"/>
      <c r="W102" s="1"/>
      <c r="X102" s="1"/>
      <c r="Y102" s="1"/>
    </row>
    <row r="103" spans="6:25" hidden="1" x14ac:dyDescent="0.25">
      <c r="F103" s="17"/>
      <c r="G103" s="350" t="s">
        <v>4</v>
      </c>
      <c r="H103" s="350"/>
      <c r="I103" s="29">
        <v>10</v>
      </c>
      <c r="J103" s="29">
        <v>10</v>
      </c>
      <c r="K103" s="4"/>
      <c r="L103" s="4"/>
      <c r="M103" s="4"/>
      <c r="N103" s="4"/>
      <c r="T103" s="32"/>
      <c r="U103" s="11"/>
      <c r="V103" s="1"/>
      <c r="W103" s="1"/>
      <c r="X103" s="1"/>
      <c r="Y103" s="1"/>
    </row>
    <row r="104" spans="6:25" hidden="1" x14ac:dyDescent="0.25">
      <c r="F104" s="17"/>
      <c r="G104" s="350" t="s">
        <v>285</v>
      </c>
      <c r="H104" s="350"/>
      <c r="I104" s="29">
        <v>5</v>
      </c>
      <c r="J104" s="29">
        <v>5</v>
      </c>
      <c r="K104" s="4"/>
      <c r="L104" s="4"/>
      <c r="M104" s="4"/>
      <c r="N104" s="4"/>
      <c r="T104" s="32"/>
      <c r="U104" s="11"/>
      <c r="V104" s="1"/>
      <c r="W104" s="1"/>
      <c r="X104" s="1"/>
      <c r="Y104" s="1"/>
    </row>
    <row r="105" spans="6:25" hidden="1" x14ac:dyDescent="0.25">
      <c r="F105" s="17"/>
      <c r="G105" s="350" t="s">
        <v>41</v>
      </c>
      <c r="H105" s="350"/>
      <c r="I105" s="10">
        <v>40</v>
      </c>
      <c r="J105" s="10">
        <v>40</v>
      </c>
      <c r="K105" s="4"/>
      <c r="L105" s="4"/>
      <c r="M105" s="4"/>
      <c r="N105" s="4"/>
      <c r="T105" s="32"/>
      <c r="U105" s="11"/>
      <c r="V105" s="1"/>
      <c r="W105" s="1"/>
      <c r="X105" s="1"/>
      <c r="Y105" s="1"/>
    </row>
    <row r="106" spans="6:25" ht="18.75" customHeight="1" x14ac:dyDescent="0.25">
      <c r="F106" s="2">
        <v>68</v>
      </c>
      <c r="G106" s="334" t="s">
        <v>327</v>
      </c>
      <c r="H106" s="334"/>
      <c r="I106" s="333">
        <v>100</v>
      </c>
      <c r="J106" s="333"/>
      <c r="K106" s="9">
        <v>2.4500000000000002</v>
      </c>
      <c r="L106" s="9">
        <v>3.1</v>
      </c>
      <c r="M106" s="9">
        <v>9.59</v>
      </c>
      <c r="N106" s="9">
        <v>73.63</v>
      </c>
      <c r="O106" s="173">
        <v>176</v>
      </c>
      <c r="P106" s="173">
        <v>41.2</v>
      </c>
      <c r="Q106" s="173">
        <v>21.4</v>
      </c>
      <c r="R106" s="173">
        <v>43.4</v>
      </c>
      <c r="S106" s="173">
        <v>0.9</v>
      </c>
      <c r="T106" s="173"/>
      <c r="U106" s="173">
        <v>0.06</v>
      </c>
      <c r="V106" s="173">
        <v>0.08</v>
      </c>
      <c r="W106" s="173">
        <v>8.8000000000000007</v>
      </c>
    </row>
    <row r="107" spans="6:25" ht="16.5" hidden="1" customHeight="1" x14ac:dyDescent="0.25">
      <c r="F107" s="2"/>
      <c r="G107" s="350" t="s">
        <v>47</v>
      </c>
      <c r="H107" s="350"/>
      <c r="I107" s="10">
        <v>34</v>
      </c>
      <c r="J107" s="10">
        <v>27</v>
      </c>
      <c r="K107" s="4"/>
      <c r="L107" s="4"/>
      <c r="M107" s="4"/>
      <c r="N107" s="4"/>
    </row>
    <row r="108" spans="6:25" ht="14.25" hidden="1" customHeight="1" x14ac:dyDescent="0.25">
      <c r="F108" s="2"/>
      <c r="G108" s="350" t="s">
        <v>96</v>
      </c>
      <c r="H108" s="350"/>
      <c r="I108" s="10">
        <v>13</v>
      </c>
      <c r="J108" s="10">
        <v>10</v>
      </c>
      <c r="K108" s="4"/>
      <c r="L108" s="4"/>
      <c r="M108" s="4"/>
      <c r="N108" s="4"/>
    </row>
    <row r="109" spans="6:25" ht="14.25" hidden="1" customHeight="1" x14ac:dyDescent="0.25">
      <c r="F109" s="2"/>
      <c r="G109" s="350" t="s">
        <v>49</v>
      </c>
      <c r="H109" s="350"/>
      <c r="I109" s="10">
        <v>12</v>
      </c>
      <c r="J109" s="10">
        <v>10</v>
      </c>
      <c r="K109" s="4"/>
      <c r="L109" s="4"/>
      <c r="M109" s="4"/>
      <c r="N109" s="4"/>
    </row>
    <row r="110" spans="6:25" ht="15" hidden="1" customHeight="1" x14ac:dyDescent="0.25">
      <c r="F110" s="2"/>
      <c r="G110" s="350" t="s">
        <v>92</v>
      </c>
      <c r="H110" s="350"/>
      <c r="I110" s="10">
        <v>20</v>
      </c>
      <c r="J110" s="10">
        <v>14</v>
      </c>
      <c r="K110" s="4"/>
      <c r="L110" s="4"/>
      <c r="M110" s="4"/>
      <c r="N110" s="4"/>
    </row>
    <row r="111" spans="6:25" ht="15" hidden="1" customHeight="1" x14ac:dyDescent="0.25">
      <c r="F111" s="2"/>
      <c r="G111" s="350" t="s">
        <v>53</v>
      </c>
      <c r="H111" s="350"/>
      <c r="I111" s="10">
        <v>10</v>
      </c>
      <c r="J111" s="10">
        <v>7</v>
      </c>
      <c r="K111" s="4"/>
      <c r="L111" s="4"/>
      <c r="M111" s="4"/>
      <c r="N111" s="4"/>
    </row>
    <row r="112" spans="6:25" ht="13.5" hidden="1" customHeight="1" x14ac:dyDescent="0.25">
      <c r="F112" s="2"/>
      <c r="G112" s="350" t="s">
        <v>10</v>
      </c>
      <c r="H112" s="350"/>
      <c r="I112" s="10">
        <v>3</v>
      </c>
      <c r="J112" s="10">
        <v>3</v>
      </c>
      <c r="K112" s="4"/>
      <c r="L112" s="4"/>
      <c r="M112" s="4"/>
      <c r="N112" s="4"/>
    </row>
    <row r="113" spans="6:23" ht="29.25" customHeight="1" x14ac:dyDescent="0.25">
      <c r="F113" s="17"/>
      <c r="G113" s="334" t="s">
        <v>17</v>
      </c>
      <c r="H113" s="334"/>
      <c r="I113" s="333">
        <v>50</v>
      </c>
      <c r="J113" s="333"/>
      <c r="K113" s="9">
        <v>3.6</v>
      </c>
      <c r="L113" s="9">
        <v>0.56000000000000005</v>
      </c>
      <c r="M113" s="9">
        <v>23.1</v>
      </c>
      <c r="N113" s="9">
        <v>118</v>
      </c>
      <c r="O113" s="173">
        <v>43.48</v>
      </c>
      <c r="P113" s="173">
        <v>6.25</v>
      </c>
      <c r="Q113" s="173">
        <v>10.6</v>
      </c>
      <c r="R113" s="173">
        <v>57.8</v>
      </c>
      <c r="S113" s="173">
        <v>1.8</v>
      </c>
      <c r="T113" s="173"/>
      <c r="U113" s="173">
        <v>0.13</v>
      </c>
      <c r="V113" s="173">
        <v>0.14000000000000001</v>
      </c>
      <c r="W113" s="135"/>
    </row>
    <row r="114" spans="6:23" ht="30.75" customHeight="1" x14ac:dyDescent="0.25">
      <c r="F114" s="2"/>
      <c r="G114" s="375" t="s">
        <v>38</v>
      </c>
      <c r="H114" s="376"/>
      <c r="I114" s="346">
        <v>50</v>
      </c>
      <c r="J114" s="348"/>
      <c r="K114" s="9">
        <v>3.8</v>
      </c>
      <c r="L114" s="9">
        <v>0.8</v>
      </c>
      <c r="M114" s="9">
        <v>23.9</v>
      </c>
      <c r="N114" s="9">
        <v>117</v>
      </c>
      <c r="O114" s="173">
        <v>43</v>
      </c>
      <c r="P114" s="173">
        <v>6</v>
      </c>
      <c r="Q114" s="173">
        <v>10</v>
      </c>
      <c r="R114" s="173">
        <v>57</v>
      </c>
      <c r="S114" s="173">
        <v>1.8</v>
      </c>
      <c r="T114" s="173"/>
      <c r="U114" s="173">
        <v>0.13</v>
      </c>
      <c r="V114" s="173">
        <v>0.14000000000000001</v>
      </c>
      <c r="W114" s="253"/>
    </row>
    <row r="115" spans="6:23" x14ac:dyDescent="0.25">
      <c r="F115" s="2">
        <v>265</v>
      </c>
      <c r="G115" s="338" t="s">
        <v>93</v>
      </c>
      <c r="H115" s="349"/>
      <c r="I115" s="341">
        <v>200</v>
      </c>
      <c r="J115" s="345"/>
      <c r="K115" s="3">
        <v>0.06</v>
      </c>
      <c r="L115" s="3"/>
      <c r="M115" s="3">
        <v>10.18</v>
      </c>
      <c r="N115" s="3">
        <v>40.92</v>
      </c>
      <c r="O115" s="173">
        <v>21.3</v>
      </c>
      <c r="P115" s="173">
        <v>14.2</v>
      </c>
      <c r="Q115" s="173">
        <v>2.4</v>
      </c>
      <c r="R115" s="173">
        <v>4.4000000000000004</v>
      </c>
      <c r="S115" s="175">
        <v>0.36</v>
      </c>
      <c r="T115" s="173"/>
      <c r="U115" s="173"/>
      <c r="V115" s="173"/>
      <c r="W115" s="173">
        <v>2.83</v>
      </c>
    </row>
    <row r="116" spans="6:23" hidden="1" x14ac:dyDescent="0.25">
      <c r="F116" s="17"/>
      <c r="G116" s="343" t="s">
        <v>11</v>
      </c>
      <c r="H116" s="344"/>
      <c r="I116" s="10">
        <v>0.2</v>
      </c>
      <c r="J116" s="10">
        <v>0.2</v>
      </c>
      <c r="K116" s="3"/>
      <c r="L116" s="3"/>
      <c r="M116" s="3"/>
      <c r="N116" s="3"/>
    </row>
    <row r="117" spans="6:23" hidden="1" x14ac:dyDescent="0.25">
      <c r="F117" s="17"/>
      <c r="G117" s="343" t="s">
        <v>41</v>
      </c>
      <c r="H117" s="344"/>
      <c r="I117" s="10">
        <v>204</v>
      </c>
      <c r="J117" s="10">
        <v>204</v>
      </c>
      <c r="K117" s="3"/>
      <c r="L117" s="3"/>
      <c r="M117" s="3"/>
      <c r="N117" s="3"/>
    </row>
    <row r="118" spans="6:23" hidden="1" x14ac:dyDescent="0.25">
      <c r="F118" s="17"/>
      <c r="G118" s="343" t="s">
        <v>94</v>
      </c>
      <c r="H118" s="344"/>
      <c r="I118" s="10">
        <v>8</v>
      </c>
      <c r="J118" s="10">
        <v>7</v>
      </c>
      <c r="K118" s="3"/>
      <c r="L118" s="3"/>
      <c r="M118" s="3"/>
      <c r="N118" s="3"/>
    </row>
    <row r="119" spans="6:23" hidden="1" x14ac:dyDescent="0.25">
      <c r="F119" s="17"/>
      <c r="G119" s="343" t="s">
        <v>69</v>
      </c>
      <c r="H119" s="344"/>
      <c r="I119" s="10">
        <v>20</v>
      </c>
      <c r="J119" s="10">
        <v>20</v>
      </c>
      <c r="K119" s="3"/>
      <c r="L119" s="3"/>
      <c r="M119" s="3"/>
      <c r="N119" s="3"/>
    </row>
    <row r="120" spans="6:23" x14ac:dyDescent="0.25">
      <c r="F120" s="17"/>
      <c r="G120" s="424" t="s">
        <v>42</v>
      </c>
      <c r="H120" s="384"/>
      <c r="I120" s="341">
        <f>I93+I106+I113+I114+I115</f>
        <v>650</v>
      </c>
      <c r="J120" s="342"/>
      <c r="K120" s="3">
        <f>SUM(K93:K119)</f>
        <v>23.75</v>
      </c>
      <c r="L120" s="3">
        <f>SUM(L93:L119)</f>
        <v>19.43</v>
      </c>
      <c r="M120" s="3">
        <f>SUM(M93:M119)</f>
        <v>93.949999999999989</v>
      </c>
      <c r="N120" s="3">
        <f>SUM(N93:N119)</f>
        <v>665.85</v>
      </c>
      <c r="O120" s="3">
        <f t="shared" ref="O120:W120" si="3">SUM(O93:O119)</f>
        <v>636.78</v>
      </c>
      <c r="P120" s="3">
        <f t="shared" si="3"/>
        <v>118.15</v>
      </c>
      <c r="Q120" s="3">
        <f t="shared" si="3"/>
        <v>76.5</v>
      </c>
      <c r="R120" s="3">
        <f t="shared" si="3"/>
        <v>260.59999999999997</v>
      </c>
      <c r="S120" s="3">
        <f t="shared" si="3"/>
        <v>7.3</v>
      </c>
      <c r="T120" s="3">
        <f t="shared" si="3"/>
        <v>26.8</v>
      </c>
      <c r="U120" s="3">
        <f t="shared" si="3"/>
        <v>0.42000000000000004</v>
      </c>
      <c r="V120" s="3">
        <f t="shared" si="3"/>
        <v>0.46</v>
      </c>
      <c r="W120" s="3">
        <f t="shared" si="3"/>
        <v>19.03</v>
      </c>
    </row>
    <row r="121" spans="6:23" x14ac:dyDescent="0.25">
      <c r="F121" s="89"/>
      <c r="G121" s="26"/>
      <c r="H121" s="26"/>
      <c r="I121" s="27"/>
      <c r="J121" s="27"/>
      <c r="K121" s="27"/>
      <c r="L121" s="27"/>
      <c r="M121" s="27"/>
      <c r="N121" s="28">
        <f>N120/N129</f>
        <v>0.23788258242916396</v>
      </c>
    </row>
    <row r="122" spans="6:23" x14ac:dyDescent="0.25">
      <c r="F122" s="89"/>
      <c r="G122" s="41" t="s">
        <v>70</v>
      </c>
      <c r="H122" s="42"/>
      <c r="I122" s="3"/>
      <c r="J122" s="43">
        <v>6</v>
      </c>
      <c r="K122" s="27"/>
      <c r="L122" s="27"/>
      <c r="M122" s="27"/>
      <c r="N122" s="28"/>
    </row>
    <row r="123" spans="6:23" x14ac:dyDescent="0.25">
      <c r="F123" s="333" t="s">
        <v>71</v>
      </c>
      <c r="G123" s="333"/>
      <c r="H123" s="333"/>
      <c r="I123" s="333"/>
      <c r="J123" s="333"/>
      <c r="K123" s="333"/>
      <c r="L123" s="333"/>
      <c r="M123" s="333"/>
      <c r="N123" s="333"/>
    </row>
    <row r="124" spans="6:23" x14ac:dyDescent="0.25">
      <c r="F124" s="2">
        <v>245</v>
      </c>
      <c r="G124" s="391" t="s">
        <v>219</v>
      </c>
      <c r="H124" s="391"/>
      <c r="I124" s="337">
        <v>200</v>
      </c>
      <c r="J124" s="337"/>
      <c r="K124" s="3">
        <v>5.6</v>
      </c>
      <c r="L124" s="3">
        <v>5</v>
      </c>
      <c r="M124" s="3">
        <v>8</v>
      </c>
      <c r="N124" s="3">
        <v>100</v>
      </c>
      <c r="O124" s="101">
        <v>292</v>
      </c>
      <c r="P124" s="130">
        <v>248</v>
      </c>
      <c r="Q124" s="130">
        <v>28</v>
      </c>
      <c r="R124" s="130">
        <v>184</v>
      </c>
      <c r="S124" s="130">
        <v>0.2</v>
      </c>
      <c r="T124" s="130">
        <v>40</v>
      </c>
      <c r="U124" s="130">
        <v>0.04</v>
      </c>
      <c r="V124" s="130">
        <v>0.2</v>
      </c>
      <c r="W124" s="130">
        <v>0.6</v>
      </c>
    </row>
    <row r="125" spans="6:23" hidden="1" x14ac:dyDescent="0.25">
      <c r="F125" s="17"/>
      <c r="G125" s="408" t="s">
        <v>219</v>
      </c>
      <c r="H125" s="353"/>
      <c r="I125" s="8">
        <v>210</v>
      </c>
      <c r="J125" s="8">
        <v>200</v>
      </c>
      <c r="K125" s="3"/>
      <c r="L125" s="3"/>
      <c r="M125" s="3"/>
      <c r="N125" s="3"/>
    </row>
    <row r="126" spans="6:23" ht="27.75" customHeight="1" x14ac:dyDescent="0.25">
      <c r="F126" s="17"/>
      <c r="G126" s="375" t="s">
        <v>38</v>
      </c>
      <c r="H126" s="376"/>
      <c r="I126" s="346">
        <v>20</v>
      </c>
      <c r="J126" s="348"/>
      <c r="K126" s="9">
        <v>1.5</v>
      </c>
      <c r="L126" s="9">
        <v>0.3</v>
      </c>
      <c r="M126" s="9">
        <v>9.5</v>
      </c>
      <c r="N126" s="9">
        <v>47</v>
      </c>
      <c r="O126" s="173">
        <v>17.2</v>
      </c>
      <c r="P126" s="173">
        <v>2.4</v>
      </c>
      <c r="Q126" s="173">
        <v>4</v>
      </c>
      <c r="R126" s="173">
        <v>23</v>
      </c>
      <c r="S126" s="173">
        <v>0.7</v>
      </c>
      <c r="T126" s="173"/>
      <c r="U126" s="173">
        <v>0.05</v>
      </c>
      <c r="V126" s="173">
        <v>5.5E-2</v>
      </c>
      <c r="W126" s="169"/>
    </row>
    <row r="127" spans="6:23" x14ac:dyDescent="0.25">
      <c r="F127" s="17"/>
      <c r="G127" s="424" t="s">
        <v>42</v>
      </c>
      <c r="H127" s="384"/>
      <c r="I127" s="341">
        <f>I124+I126</f>
        <v>220</v>
      </c>
      <c r="J127" s="342"/>
      <c r="K127" s="3">
        <f>SUM(K124:K126)</f>
        <v>7.1</v>
      </c>
      <c r="L127" s="3">
        <f>SUM(L124:L126)</f>
        <v>5.3</v>
      </c>
      <c r="M127" s="3">
        <f>SUM(M124:M126)</f>
        <v>17.5</v>
      </c>
      <c r="N127" s="3">
        <f>SUM(N124:N126)</f>
        <v>147</v>
      </c>
      <c r="O127" s="251">
        <f>SUM(O124:O126)</f>
        <v>309.2</v>
      </c>
      <c r="P127" s="251">
        <f t="shared" ref="P127:W127" si="4">SUM(P124:P126)</f>
        <v>250.4</v>
      </c>
      <c r="Q127" s="251">
        <f t="shared" si="4"/>
        <v>32</v>
      </c>
      <c r="R127" s="251">
        <f t="shared" si="4"/>
        <v>207</v>
      </c>
      <c r="S127" s="251">
        <f t="shared" si="4"/>
        <v>0.89999999999999991</v>
      </c>
      <c r="T127" s="251">
        <f t="shared" si="4"/>
        <v>40</v>
      </c>
      <c r="U127" s="251">
        <f t="shared" si="4"/>
        <v>0.09</v>
      </c>
      <c r="V127" s="251">
        <f t="shared" si="4"/>
        <v>0.255</v>
      </c>
      <c r="W127" s="251">
        <f t="shared" si="4"/>
        <v>0.6</v>
      </c>
    </row>
    <row r="128" spans="6:23" x14ac:dyDescent="0.25">
      <c r="F128" s="17"/>
      <c r="G128" s="519"/>
      <c r="H128" s="520"/>
      <c r="I128" s="3"/>
      <c r="J128" s="3"/>
      <c r="K128" s="3"/>
      <c r="L128" s="3"/>
      <c r="M128" s="3"/>
      <c r="N128" s="44">
        <f>N127/N129</f>
        <v>5.2517443293665395E-2</v>
      </c>
    </row>
    <row r="129" spans="6:23" ht="18.75" x14ac:dyDescent="0.3">
      <c r="F129" s="17"/>
      <c r="G129" s="521" t="s">
        <v>73</v>
      </c>
      <c r="H129" s="522"/>
      <c r="I129" s="341">
        <f>I28+I34+I75+I90+I120+I127</f>
        <v>2875</v>
      </c>
      <c r="J129" s="342"/>
      <c r="K129" s="125">
        <f>K28+K34+K75+K90+K120+K127</f>
        <v>92.759999999999991</v>
      </c>
      <c r="L129" s="125">
        <f>L28+L34+L75+L90+L120+L127</f>
        <v>75.69</v>
      </c>
      <c r="M129" s="125">
        <f>M28+M34+M75+M90+M120+M127</f>
        <v>409.06</v>
      </c>
      <c r="N129" s="125">
        <f>N28+N34+N75+N90+N120+N127</f>
        <v>2799.07</v>
      </c>
      <c r="O129" s="125">
        <f t="shared" ref="O129:W129" si="5">O28+O34+O75+O90+O120+O127</f>
        <v>2420.1399999999994</v>
      </c>
      <c r="P129" s="125">
        <f t="shared" si="5"/>
        <v>1063.78</v>
      </c>
      <c r="Q129" s="125">
        <f t="shared" si="5"/>
        <v>308.79000000000002</v>
      </c>
      <c r="R129" s="125">
        <f t="shared" si="5"/>
        <v>1237.01</v>
      </c>
      <c r="S129" s="125">
        <f t="shared" si="5"/>
        <v>22.169999999999998</v>
      </c>
      <c r="T129" s="125">
        <f t="shared" si="5"/>
        <v>252</v>
      </c>
      <c r="U129" s="125">
        <f t="shared" si="5"/>
        <v>1.3560000000000001</v>
      </c>
      <c r="V129" s="125">
        <f t="shared" si="5"/>
        <v>1.7839999999999998</v>
      </c>
      <c r="W129" s="125">
        <f t="shared" si="5"/>
        <v>90.66</v>
      </c>
    </row>
    <row r="130" spans="6:23" ht="18.75" x14ac:dyDescent="0.3">
      <c r="G130" s="139"/>
      <c r="H130" s="139"/>
      <c r="I130" s="15"/>
      <c r="J130" s="11"/>
    </row>
    <row r="131" spans="6:23" ht="18.75" x14ac:dyDescent="0.3">
      <c r="G131" s="139"/>
      <c r="H131" s="139"/>
      <c r="I131" s="15"/>
      <c r="J131" s="11"/>
      <c r="K131" s="64"/>
      <c r="L131" s="64"/>
      <c r="M131" s="64"/>
    </row>
    <row r="132" spans="6:23" ht="18.75" x14ac:dyDescent="0.3">
      <c r="G132" s="139"/>
      <c r="H132" s="139"/>
      <c r="I132" s="15"/>
      <c r="J132" s="11"/>
      <c r="K132" s="149"/>
      <c r="L132" s="149"/>
      <c r="M132" s="149"/>
    </row>
    <row r="133" spans="6:23" ht="18.75" x14ac:dyDescent="0.3">
      <c r="G133" s="139"/>
      <c r="H133" s="139"/>
      <c r="I133" s="15"/>
      <c r="J133" s="11"/>
    </row>
  </sheetData>
  <sheetProtection selectLockedCells="1" selectUnlockedCells="1"/>
  <mergeCells count="274">
    <mergeCell ref="I28:J28"/>
    <mergeCell ref="I75:J75"/>
    <mergeCell ref="I90:J90"/>
    <mergeCell ref="I120:J120"/>
    <mergeCell ref="I127:J127"/>
    <mergeCell ref="I129:J129"/>
    <mergeCell ref="F36:N36"/>
    <mergeCell ref="G38:H38"/>
    <mergeCell ref="I38:J38"/>
    <mergeCell ref="G37:H37"/>
    <mergeCell ref="G103:H103"/>
    <mergeCell ref="G49:H49"/>
    <mergeCell ref="G50:H50"/>
    <mergeCell ref="G74:H74"/>
    <mergeCell ref="G80:H80"/>
    <mergeCell ref="G86:H86"/>
    <mergeCell ref="G52:H52"/>
    <mergeCell ref="G53:H53"/>
    <mergeCell ref="G54:H54"/>
    <mergeCell ref="G72:H72"/>
    <mergeCell ref="G21:H21"/>
    <mergeCell ref="F1:N3"/>
    <mergeCell ref="F4:O4"/>
    <mergeCell ref="F5:N5"/>
    <mergeCell ref="F13:F15"/>
    <mergeCell ref="I13:J13"/>
    <mergeCell ref="G13:H15"/>
    <mergeCell ref="I21:J21"/>
    <mergeCell ref="O13:W14"/>
    <mergeCell ref="G22:H22"/>
    <mergeCell ref="I22:J22"/>
    <mergeCell ref="N13:N15"/>
    <mergeCell ref="I14:I15"/>
    <mergeCell ref="J14:J15"/>
    <mergeCell ref="F16:N16"/>
    <mergeCell ref="K13:M14"/>
    <mergeCell ref="G18:H18"/>
    <mergeCell ref="G19:H19"/>
    <mergeCell ref="G20:H20"/>
    <mergeCell ref="G23:H23"/>
    <mergeCell ref="I23:J23"/>
    <mergeCell ref="G24:H24"/>
    <mergeCell ref="G25:H25"/>
    <mergeCell ref="G26:H26"/>
    <mergeCell ref="G27:H27"/>
    <mergeCell ref="G28:H28"/>
    <mergeCell ref="F30:N30"/>
    <mergeCell ref="G31:H31"/>
    <mergeCell ref="I31:J31"/>
    <mergeCell ref="G33:H33"/>
    <mergeCell ref="G34:H34"/>
    <mergeCell ref="G32:H32"/>
    <mergeCell ref="I32:J32"/>
    <mergeCell ref="I33:J33"/>
    <mergeCell ref="I34:J34"/>
    <mergeCell ref="I37:J37"/>
    <mergeCell ref="I47:J47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51:H51"/>
    <mergeCell ref="G48:H48"/>
    <mergeCell ref="A65:B65"/>
    <mergeCell ref="C65:D65"/>
    <mergeCell ref="G65:H65"/>
    <mergeCell ref="I55:J55"/>
    <mergeCell ref="G56:H56"/>
    <mergeCell ref="G57:H57"/>
    <mergeCell ref="G58:H58"/>
    <mergeCell ref="G59:H59"/>
    <mergeCell ref="G60:H60"/>
    <mergeCell ref="G55:H55"/>
    <mergeCell ref="X65:Y65"/>
    <mergeCell ref="AG65:AH65"/>
    <mergeCell ref="G61:H61"/>
    <mergeCell ref="G62:H62"/>
    <mergeCell ref="G63:H63"/>
    <mergeCell ref="G64:H64"/>
    <mergeCell ref="AI65:AJ65"/>
    <mergeCell ref="AO65:AP65"/>
    <mergeCell ref="AQ65:AR65"/>
    <mergeCell ref="AW65:AX65"/>
    <mergeCell ref="AY65:AZ65"/>
    <mergeCell ref="BE65:BF65"/>
    <mergeCell ref="BG65:BH65"/>
    <mergeCell ref="BM65:BN65"/>
    <mergeCell ref="BO65:BP65"/>
    <mergeCell ref="BU65:BV65"/>
    <mergeCell ref="BW65:BX65"/>
    <mergeCell ref="CC65:CD65"/>
    <mergeCell ref="CE65:CF65"/>
    <mergeCell ref="CK65:CL65"/>
    <mergeCell ref="CM65:CN65"/>
    <mergeCell ref="CS65:CT65"/>
    <mergeCell ref="CU65:CV65"/>
    <mergeCell ref="DA65:DB65"/>
    <mergeCell ref="DC65:DD65"/>
    <mergeCell ref="DI65:DJ65"/>
    <mergeCell ref="DK65:DL65"/>
    <mergeCell ref="DQ65:DR65"/>
    <mergeCell ref="DS65:DT65"/>
    <mergeCell ref="DY65:DZ65"/>
    <mergeCell ref="EA65:EB65"/>
    <mergeCell ref="EG65:EH65"/>
    <mergeCell ref="EI65:EJ65"/>
    <mergeCell ref="EO65:EP65"/>
    <mergeCell ref="EQ65:ER65"/>
    <mergeCell ref="EW65:EX65"/>
    <mergeCell ref="EY65:EZ65"/>
    <mergeCell ref="FE65:FF65"/>
    <mergeCell ref="FG65:FH65"/>
    <mergeCell ref="FM65:FN65"/>
    <mergeCell ref="FO65:FP65"/>
    <mergeCell ref="FU65:FV65"/>
    <mergeCell ref="FW65:FX65"/>
    <mergeCell ref="GC65:GD65"/>
    <mergeCell ref="GE65:GF65"/>
    <mergeCell ref="GK65:GL65"/>
    <mergeCell ref="GM65:GN65"/>
    <mergeCell ref="GS65:GT65"/>
    <mergeCell ref="GU65:GV65"/>
    <mergeCell ref="HA65:HB65"/>
    <mergeCell ref="HC65:HD65"/>
    <mergeCell ref="HI65:HJ65"/>
    <mergeCell ref="HK65:HL65"/>
    <mergeCell ref="HQ65:HR65"/>
    <mergeCell ref="HS65:HT65"/>
    <mergeCell ref="HY65:HZ65"/>
    <mergeCell ref="IA65:IB65"/>
    <mergeCell ref="IG65:IH65"/>
    <mergeCell ref="II65:IJ65"/>
    <mergeCell ref="IO65:IP65"/>
    <mergeCell ref="IQ65:IR65"/>
    <mergeCell ref="A66:B66"/>
    <mergeCell ref="G66:H66"/>
    <mergeCell ref="Q66:R66"/>
    <mergeCell ref="V66:W66"/>
    <mergeCell ref="AG66:AH66"/>
    <mergeCell ref="AO66:AP66"/>
    <mergeCell ref="AW66:AX66"/>
    <mergeCell ref="BE66:BF66"/>
    <mergeCell ref="BM66:BN66"/>
    <mergeCell ref="BU66:BV66"/>
    <mergeCell ref="CC66:CD66"/>
    <mergeCell ref="CK66:CL66"/>
    <mergeCell ref="CS66:CT66"/>
    <mergeCell ref="DA66:DB66"/>
    <mergeCell ref="DI66:DJ66"/>
    <mergeCell ref="DQ66:DR66"/>
    <mergeCell ref="DY66:DZ66"/>
    <mergeCell ref="EG66:EH66"/>
    <mergeCell ref="EO66:EP66"/>
    <mergeCell ref="EW66:EX66"/>
    <mergeCell ref="FE66:FF66"/>
    <mergeCell ref="FM66:FN66"/>
    <mergeCell ref="FU66:FV66"/>
    <mergeCell ref="GC66:GD66"/>
    <mergeCell ref="GK66:GL66"/>
    <mergeCell ref="GS66:GT66"/>
    <mergeCell ref="HA66:HB66"/>
    <mergeCell ref="HI66:HJ66"/>
    <mergeCell ref="HQ66:HR66"/>
    <mergeCell ref="HY66:HZ66"/>
    <mergeCell ref="IG66:IH66"/>
    <mergeCell ref="IO66:IP66"/>
    <mergeCell ref="A67:B67"/>
    <mergeCell ref="G67:H67"/>
    <mergeCell ref="Q67:R67"/>
    <mergeCell ref="V67:W67"/>
    <mergeCell ref="AG67:AH67"/>
    <mergeCell ref="AO67:AP67"/>
    <mergeCell ref="AW67:AX67"/>
    <mergeCell ref="BE67:BF67"/>
    <mergeCell ref="BM67:BN67"/>
    <mergeCell ref="BU67:BV67"/>
    <mergeCell ref="CC67:CD67"/>
    <mergeCell ref="CK67:CL67"/>
    <mergeCell ref="CS67:CT67"/>
    <mergeCell ref="DA67:DB67"/>
    <mergeCell ref="DI67:DJ67"/>
    <mergeCell ref="DQ67:DR67"/>
    <mergeCell ref="DY67:DZ67"/>
    <mergeCell ref="EG67:EH67"/>
    <mergeCell ref="EO67:EP67"/>
    <mergeCell ref="EW67:EX67"/>
    <mergeCell ref="FE67:FF67"/>
    <mergeCell ref="FM67:FN67"/>
    <mergeCell ref="FU67:FV67"/>
    <mergeCell ref="GC67:GD67"/>
    <mergeCell ref="GK67:GL67"/>
    <mergeCell ref="GS67:GT67"/>
    <mergeCell ref="HA67:HB67"/>
    <mergeCell ref="HI67:HJ67"/>
    <mergeCell ref="HQ67:HR67"/>
    <mergeCell ref="HY67:HZ67"/>
    <mergeCell ref="IG67:IH67"/>
    <mergeCell ref="IO67:IP67"/>
    <mergeCell ref="T70:U70"/>
    <mergeCell ref="G71:H71"/>
    <mergeCell ref="T71:U71"/>
    <mergeCell ref="G69:H69"/>
    <mergeCell ref="I68:J68"/>
    <mergeCell ref="G68:H68"/>
    <mergeCell ref="G70:H70"/>
    <mergeCell ref="T72:U72"/>
    <mergeCell ref="I74:J74"/>
    <mergeCell ref="G75:H75"/>
    <mergeCell ref="F77:N77"/>
    <mergeCell ref="G78:H78"/>
    <mergeCell ref="I78:J78"/>
    <mergeCell ref="I73:J73"/>
    <mergeCell ref="G73:H73"/>
    <mergeCell ref="G79:H79"/>
    <mergeCell ref="I80:J80"/>
    <mergeCell ref="G81:H81"/>
    <mergeCell ref="G82:H82"/>
    <mergeCell ref="G83:H83"/>
    <mergeCell ref="G84:H84"/>
    <mergeCell ref="G85:H85"/>
    <mergeCell ref="G87:H87"/>
    <mergeCell ref="G88:H88"/>
    <mergeCell ref="G89:H89"/>
    <mergeCell ref="G96:H96"/>
    <mergeCell ref="G97:H97"/>
    <mergeCell ref="G90:H90"/>
    <mergeCell ref="F92:N92"/>
    <mergeCell ref="G93:H93"/>
    <mergeCell ref="I93:J93"/>
    <mergeCell ref="G106:H106"/>
    <mergeCell ref="I106:J106"/>
    <mergeCell ref="G107:H107"/>
    <mergeCell ref="G98:H98"/>
    <mergeCell ref="G104:H104"/>
    <mergeCell ref="G105:H105"/>
    <mergeCell ref="G101:H101"/>
    <mergeCell ref="G99:H99"/>
    <mergeCell ref="G100:H100"/>
    <mergeCell ref="G102:H102"/>
    <mergeCell ref="G128:H128"/>
    <mergeCell ref="G114:H114"/>
    <mergeCell ref="G115:H115"/>
    <mergeCell ref="G116:H116"/>
    <mergeCell ref="G129:H129"/>
    <mergeCell ref="G117:H117"/>
    <mergeCell ref="G118:H118"/>
    <mergeCell ref="G119:H119"/>
    <mergeCell ref="G120:H120"/>
    <mergeCell ref="G126:H126"/>
    <mergeCell ref="G127:H127"/>
    <mergeCell ref="F123:N123"/>
    <mergeCell ref="G124:H124"/>
    <mergeCell ref="I124:J124"/>
    <mergeCell ref="I126:J126"/>
    <mergeCell ref="I113:J113"/>
    <mergeCell ref="G113:H113"/>
    <mergeCell ref="G125:H125"/>
    <mergeCell ref="I114:J114"/>
    <mergeCell ref="I115:J115"/>
    <mergeCell ref="G112:H112"/>
    <mergeCell ref="I17:J17"/>
    <mergeCell ref="G17:H17"/>
    <mergeCell ref="G110:H110"/>
    <mergeCell ref="G94:H94"/>
    <mergeCell ref="G95:H95"/>
    <mergeCell ref="I65:J65"/>
    <mergeCell ref="G108:H108"/>
    <mergeCell ref="G109:H109"/>
    <mergeCell ref="G111:H111"/>
  </mergeCells>
  <pageMargins left="0.7" right="0.7" top="0.75" bottom="0.75" header="0.51180555555555551" footer="0.51180555555555551"/>
  <pageSetup paperSize="9" firstPageNumber="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1"/>
  <sheetViews>
    <sheetView view="pageBreakPreview" topLeftCell="F84" zoomScale="110" zoomScaleNormal="148" zoomScaleSheetLayoutView="110" workbookViewId="0">
      <selection activeCell="L135" sqref="L135"/>
    </sheetView>
  </sheetViews>
  <sheetFormatPr defaultRowHeight="15" x14ac:dyDescent="0.25"/>
  <cols>
    <col min="1" max="5" width="0" hidden="1" customWidth="1"/>
    <col min="6" max="6" width="6" style="74" customWidth="1"/>
    <col min="8" max="8" width="17.85546875" customWidth="1"/>
    <col min="9" max="9" width="6.5703125" customWidth="1"/>
    <col min="10" max="10" width="6.42578125" customWidth="1"/>
    <col min="11" max="11" width="6.7109375" customWidth="1"/>
    <col min="12" max="12" width="6.85546875" customWidth="1"/>
    <col min="13" max="13" width="9.5703125" customWidth="1"/>
    <col min="14" max="14" width="15.85546875" customWidth="1"/>
    <col min="15" max="15" width="5.140625" customWidth="1"/>
    <col min="16" max="16" width="5.28515625" customWidth="1"/>
    <col min="17" max="17" width="5.85546875" customWidth="1"/>
    <col min="18" max="18" width="4.85546875" customWidth="1"/>
    <col min="19" max="19" width="5.28515625" customWidth="1"/>
    <col min="20" max="20" width="5" customWidth="1"/>
    <col min="21" max="21" width="5.7109375" customWidth="1"/>
    <col min="22" max="22" width="5.140625" customWidth="1"/>
    <col min="23" max="23" width="6.140625" customWidth="1"/>
    <col min="24" max="24" width="34.85546875" customWidth="1"/>
    <col min="29" max="29" width="23.42578125" style="5" customWidth="1"/>
    <col min="30" max="36" width="9.140625" style="5"/>
  </cols>
  <sheetData>
    <row r="1" spans="1:34" ht="15" customHeight="1" x14ac:dyDescent="0.25">
      <c r="A1" s="123"/>
      <c r="B1" s="123"/>
      <c r="C1" s="123"/>
      <c r="D1" s="123"/>
      <c r="E1" s="123"/>
      <c r="F1" s="320" t="s">
        <v>260</v>
      </c>
      <c r="G1" s="320"/>
      <c r="H1" s="320"/>
      <c r="I1" s="320"/>
      <c r="J1" s="320"/>
      <c r="K1" s="320"/>
      <c r="L1" s="320"/>
      <c r="M1" s="320"/>
      <c r="N1" s="320"/>
      <c r="O1" s="162"/>
      <c r="P1" s="162"/>
      <c r="Q1" s="162"/>
      <c r="R1" s="162"/>
      <c r="S1" s="162"/>
      <c r="T1" s="162"/>
      <c r="U1" s="162"/>
      <c r="V1" s="162"/>
      <c r="W1" s="162"/>
    </row>
    <row r="2" spans="1:34" x14ac:dyDescent="0.25">
      <c r="A2" s="123"/>
      <c r="B2" s="123"/>
      <c r="C2" s="123"/>
      <c r="D2" s="123"/>
      <c r="E2" s="123"/>
      <c r="F2" s="320"/>
      <c r="G2" s="320"/>
      <c r="H2" s="320"/>
      <c r="I2" s="320"/>
      <c r="J2" s="320"/>
      <c r="K2" s="320"/>
      <c r="L2" s="320"/>
      <c r="M2" s="320"/>
      <c r="N2" s="320"/>
      <c r="O2" s="162"/>
      <c r="P2" s="162"/>
      <c r="Q2" s="162"/>
      <c r="R2" s="162"/>
      <c r="S2" s="162"/>
      <c r="T2" s="162"/>
      <c r="U2" s="162"/>
      <c r="V2" s="162"/>
      <c r="W2" s="162"/>
    </row>
    <row r="3" spans="1:34" ht="18" customHeight="1" x14ac:dyDescent="0.25">
      <c r="A3" s="123"/>
      <c r="B3" s="123"/>
      <c r="C3" s="123"/>
      <c r="D3" s="123"/>
      <c r="E3" s="123"/>
      <c r="F3" s="320"/>
      <c r="G3" s="320"/>
      <c r="H3" s="320"/>
      <c r="I3" s="320"/>
      <c r="J3" s="320"/>
      <c r="K3" s="320"/>
      <c r="L3" s="320"/>
      <c r="M3" s="320"/>
      <c r="N3" s="320"/>
      <c r="O3" s="162"/>
      <c r="P3" s="162"/>
      <c r="Q3" s="162"/>
      <c r="R3" s="162"/>
      <c r="S3" s="162"/>
      <c r="T3" s="162"/>
      <c r="U3" s="162"/>
      <c r="V3" s="162"/>
      <c r="W3" s="162"/>
    </row>
    <row r="4" spans="1:34" ht="22.5" customHeight="1" x14ac:dyDescent="0.25">
      <c r="F4" s="73"/>
      <c r="G4" s="321" t="s">
        <v>298</v>
      </c>
      <c r="H4" s="321"/>
      <c r="I4" s="321"/>
      <c r="J4" s="321"/>
      <c r="K4" s="321"/>
      <c r="L4" s="321"/>
      <c r="M4" s="321"/>
      <c r="N4" s="321"/>
      <c r="O4" s="120"/>
      <c r="P4" s="120"/>
      <c r="Q4" s="120"/>
      <c r="R4" s="120"/>
      <c r="S4" s="120"/>
      <c r="T4" s="120"/>
      <c r="U4" s="120"/>
      <c r="V4" s="120"/>
      <c r="W4" s="120"/>
    </row>
    <row r="5" spans="1:34" ht="22.5" customHeight="1" x14ac:dyDescent="0.25">
      <c r="F5" s="321" t="s">
        <v>162</v>
      </c>
      <c r="G5" s="321"/>
      <c r="H5" s="321"/>
      <c r="I5" s="321"/>
      <c r="J5" s="321"/>
      <c r="K5" s="321"/>
      <c r="L5" s="321"/>
      <c r="M5" s="321"/>
      <c r="N5" s="321"/>
      <c r="O5" s="120"/>
      <c r="P5" s="120"/>
      <c r="Q5" s="120"/>
      <c r="R5" s="120"/>
      <c r="S5" s="120"/>
      <c r="T5" s="120"/>
      <c r="U5" s="120"/>
      <c r="V5" s="120"/>
      <c r="W5" s="120"/>
    </row>
    <row r="6" spans="1:34" hidden="1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34" hidden="1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34" hidden="1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34" hidden="1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34" hidden="1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34" hidden="1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34" ht="1.5" customHeight="1" x14ac:dyDescent="0.25">
      <c r="Z12" s="5"/>
      <c r="AA12" s="5"/>
      <c r="AB12" s="5"/>
    </row>
    <row r="13" spans="1:34" ht="15" customHeight="1" x14ac:dyDescent="0.25">
      <c r="F13" s="353" t="s">
        <v>24</v>
      </c>
      <c r="G13" s="399" t="s">
        <v>25</v>
      </c>
      <c r="H13" s="399"/>
      <c r="I13" s="400" t="s">
        <v>26</v>
      </c>
      <c r="J13" s="400"/>
      <c r="K13" s="398" t="s">
        <v>12</v>
      </c>
      <c r="L13" s="398"/>
      <c r="M13" s="398"/>
      <c r="N13" s="401" t="s">
        <v>13</v>
      </c>
      <c r="O13" s="327" t="s">
        <v>336</v>
      </c>
      <c r="P13" s="328"/>
      <c r="Q13" s="328"/>
      <c r="R13" s="328"/>
      <c r="S13" s="328"/>
      <c r="T13" s="328"/>
      <c r="U13" s="328"/>
      <c r="V13" s="328"/>
      <c r="W13" s="329"/>
      <c r="Z13" s="81"/>
      <c r="AA13" s="455"/>
      <c r="AB13" s="455"/>
      <c r="AC13" s="321"/>
      <c r="AD13" s="321"/>
      <c r="AE13" s="120"/>
      <c r="AF13" s="120"/>
      <c r="AG13" s="120"/>
      <c r="AH13" s="120"/>
    </row>
    <row r="14" spans="1:34" ht="15" customHeight="1" x14ac:dyDescent="0.25">
      <c r="F14" s="353"/>
      <c r="G14" s="399"/>
      <c r="H14" s="399"/>
      <c r="I14" s="399" t="s">
        <v>27</v>
      </c>
      <c r="J14" s="399" t="s">
        <v>28</v>
      </c>
      <c r="K14" s="398"/>
      <c r="L14" s="398"/>
      <c r="M14" s="398"/>
      <c r="N14" s="401"/>
      <c r="O14" s="330"/>
      <c r="P14" s="331"/>
      <c r="Q14" s="331"/>
      <c r="R14" s="331"/>
      <c r="S14" s="331"/>
      <c r="T14" s="331"/>
      <c r="U14" s="331"/>
      <c r="V14" s="331"/>
      <c r="W14" s="332"/>
      <c r="Z14" s="81"/>
      <c r="AA14" s="430"/>
      <c r="AB14" s="430"/>
      <c r="AC14" s="11"/>
      <c r="AD14" s="11"/>
      <c r="AE14" s="15"/>
      <c r="AF14" s="15"/>
      <c r="AG14" s="15"/>
      <c r="AH14" s="15"/>
    </row>
    <row r="15" spans="1:34" ht="15" customHeight="1" x14ac:dyDescent="0.25">
      <c r="F15" s="353"/>
      <c r="G15" s="399"/>
      <c r="H15" s="399"/>
      <c r="I15" s="399"/>
      <c r="J15" s="399"/>
      <c r="K15" s="10" t="s">
        <v>14</v>
      </c>
      <c r="L15" s="10" t="s">
        <v>15</v>
      </c>
      <c r="M15" s="10" t="s">
        <v>16</v>
      </c>
      <c r="N15" s="401"/>
      <c r="O15" s="165" t="s">
        <v>331</v>
      </c>
      <c r="P15" s="130" t="s">
        <v>332</v>
      </c>
      <c r="Q15" s="166" t="s">
        <v>333</v>
      </c>
      <c r="R15" s="130" t="s">
        <v>334</v>
      </c>
      <c r="S15" s="166" t="s">
        <v>335</v>
      </c>
      <c r="T15" s="130" t="s">
        <v>337</v>
      </c>
      <c r="U15" s="130" t="s">
        <v>339</v>
      </c>
      <c r="V15" s="166" t="s">
        <v>340</v>
      </c>
      <c r="W15" s="130" t="s">
        <v>338</v>
      </c>
      <c r="Z15" s="81"/>
      <c r="AA15" s="430"/>
      <c r="AB15" s="430"/>
      <c r="AC15" s="11"/>
      <c r="AD15" s="11"/>
    </row>
    <row r="16" spans="1:34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346"/>
      <c r="O16" s="107"/>
      <c r="P16" s="107"/>
      <c r="Q16" s="107"/>
      <c r="R16" s="107"/>
      <c r="S16" s="107"/>
      <c r="T16" s="107"/>
      <c r="U16" s="107"/>
      <c r="V16" s="107"/>
      <c r="W16" s="107"/>
      <c r="Z16" s="81"/>
      <c r="AA16" s="432"/>
      <c r="AB16" s="430"/>
      <c r="AC16" s="11"/>
      <c r="AD16" s="11"/>
    </row>
    <row r="17" spans="6:35" ht="27" customHeight="1" x14ac:dyDescent="0.25">
      <c r="F17" s="29">
        <v>95</v>
      </c>
      <c r="G17" s="334" t="s">
        <v>235</v>
      </c>
      <c r="H17" s="334"/>
      <c r="I17" s="333">
        <v>250</v>
      </c>
      <c r="J17" s="333"/>
      <c r="K17" s="9">
        <v>6.65</v>
      </c>
      <c r="L17" s="9">
        <v>7.04</v>
      </c>
      <c r="M17" s="9">
        <v>36.119999999999997</v>
      </c>
      <c r="N17" s="105">
        <v>227.4</v>
      </c>
      <c r="O17" s="173">
        <v>356</v>
      </c>
      <c r="P17" s="173">
        <v>183.8</v>
      </c>
      <c r="Q17" s="173">
        <v>99.23</v>
      </c>
      <c r="R17" s="173">
        <v>245.7</v>
      </c>
      <c r="S17" s="173">
        <v>2.9</v>
      </c>
      <c r="T17" s="173">
        <v>65.2</v>
      </c>
      <c r="U17" s="173">
        <v>0.21</v>
      </c>
      <c r="V17" s="173">
        <v>0.28999999999999998</v>
      </c>
      <c r="W17" s="175">
        <v>1.64</v>
      </c>
      <c r="Z17" s="81"/>
      <c r="AA17" s="430"/>
      <c r="AB17" s="430"/>
      <c r="AC17" s="11"/>
      <c r="AD17" s="11"/>
      <c r="AI17" s="34"/>
    </row>
    <row r="18" spans="6:35" ht="50.25" hidden="1" customHeight="1" x14ac:dyDescent="0.25">
      <c r="F18" s="29"/>
      <c r="G18" s="409" t="s">
        <v>311</v>
      </c>
      <c r="H18" s="410"/>
      <c r="I18" s="10">
        <v>190</v>
      </c>
      <c r="J18" s="10">
        <v>200</v>
      </c>
      <c r="K18" s="3"/>
      <c r="L18" s="3"/>
      <c r="M18" s="43"/>
      <c r="N18" s="222"/>
      <c r="O18" s="97"/>
      <c r="P18" s="97"/>
      <c r="Q18" s="97"/>
      <c r="R18" s="97"/>
      <c r="S18" s="97"/>
      <c r="T18" s="97"/>
      <c r="U18" s="97"/>
      <c r="V18" s="97"/>
      <c r="W18" s="97"/>
      <c r="Z18" s="81"/>
      <c r="AA18" s="536"/>
      <c r="AB18" s="536"/>
      <c r="AC18" s="11"/>
      <c r="AD18" s="11"/>
      <c r="AI18" s="34"/>
    </row>
    <row r="19" spans="6:35" x14ac:dyDescent="0.25">
      <c r="F19" s="29">
        <v>15</v>
      </c>
      <c r="G19" s="374" t="s">
        <v>37</v>
      </c>
      <c r="H19" s="374"/>
      <c r="I19" s="107">
        <v>15</v>
      </c>
      <c r="J19" s="126">
        <v>14.8</v>
      </c>
      <c r="K19" s="3">
        <v>3.85</v>
      </c>
      <c r="L19" s="3">
        <v>3.97</v>
      </c>
      <c r="M19" s="3"/>
      <c r="N19" s="43">
        <v>52.1</v>
      </c>
      <c r="O19" s="173">
        <v>13.2</v>
      </c>
      <c r="P19" s="173">
        <v>132</v>
      </c>
      <c r="Q19" s="173">
        <v>5.2</v>
      </c>
      <c r="R19" s="173">
        <v>45</v>
      </c>
      <c r="S19" s="173">
        <v>0.15</v>
      </c>
      <c r="T19" s="173">
        <v>78</v>
      </c>
      <c r="U19" s="173">
        <v>4.0000000000000001E-3</v>
      </c>
      <c r="V19" s="173">
        <v>0.04</v>
      </c>
      <c r="W19" s="173">
        <v>0.11</v>
      </c>
      <c r="Z19" s="81"/>
      <c r="AA19" s="430"/>
      <c r="AB19" s="430"/>
      <c r="AC19" s="11"/>
      <c r="AD19" s="11"/>
      <c r="AI19" s="66"/>
    </row>
    <row r="20" spans="6:35" x14ac:dyDescent="0.25">
      <c r="F20" s="29">
        <v>14</v>
      </c>
      <c r="G20" s="374" t="s">
        <v>36</v>
      </c>
      <c r="H20" s="374"/>
      <c r="I20" s="337">
        <v>10</v>
      </c>
      <c r="J20" s="337"/>
      <c r="K20" s="23">
        <v>7.0000000000000007E-2</v>
      </c>
      <c r="L20" s="23">
        <v>8.1999999999999993</v>
      </c>
      <c r="M20" s="23">
        <v>7.0000000000000007E-2</v>
      </c>
      <c r="N20" s="167">
        <v>74</v>
      </c>
      <c r="O20" s="173">
        <v>3</v>
      </c>
      <c r="P20" s="173">
        <v>2.4</v>
      </c>
      <c r="Q20" s="173"/>
      <c r="R20" s="173">
        <v>3</v>
      </c>
      <c r="S20" s="173">
        <v>0.02</v>
      </c>
      <c r="T20" s="173">
        <v>63</v>
      </c>
      <c r="U20" s="173"/>
      <c r="V20" s="173">
        <v>0.01</v>
      </c>
      <c r="W20" s="223"/>
      <c r="Y20" s="11"/>
      <c r="Z20" s="81"/>
      <c r="AA20" s="51"/>
      <c r="AB20" s="52"/>
      <c r="AC20" s="534"/>
      <c r="AD20" s="534"/>
      <c r="AI20" s="34"/>
    </row>
    <row r="21" spans="6:35" ht="20.25" customHeight="1" x14ac:dyDescent="0.25">
      <c r="F21" s="29"/>
      <c r="G21" s="334" t="s">
        <v>299</v>
      </c>
      <c r="H21" s="334"/>
      <c r="I21" s="339">
        <v>100</v>
      </c>
      <c r="J21" s="333"/>
      <c r="K21" s="9">
        <v>7.7</v>
      </c>
      <c r="L21" s="9">
        <v>2.92</v>
      </c>
      <c r="M21" s="9">
        <v>50.5</v>
      </c>
      <c r="N21" s="105">
        <v>263</v>
      </c>
      <c r="O21" s="173">
        <v>53.8</v>
      </c>
      <c r="P21" s="173">
        <v>19</v>
      </c>
      <c r="Q21" s="173">
        <v>13</v>
      </c>
      <c r="R21" s="173">
        <v>35</v>
      </c>
      <c r="S21" s="173">
        <v>1.2</v>
      </c>
      <c r="T21" s="174"/>
      <c r="U21" s="173">
        <v>0.11</v>
      </c>
      <c r="V21" s="173">
        <v>0.03</v>
      </c>
      <c r="W21" s="107"/>
      <c r="Z21" s="5"/>
      <c r="AA21" s="11"/>
      <c r="AB21" s="5"/>
      <c r="AD21" s="11"/>
      <c r="AE21" s="11"/>
      <c r="AF21" s="11"/>
      <c r="AG21" s="11"/>
      <c r="AH21" s="11"/>
      <c r="AI21" s="34"/>
    </row>
    <row r="22" spans="6:35" ht="30.75" customHeight="1" x14ac:dyDescent="0.3">
      <c r="F22" s="29">
        <v>258</v>
      </c>
      <c r="G22" s="375" t="s">
        <v>39</v>
      </c>
      <c r="H22" s="376"/>
      <c r="I22" s="333">
        <v>200</v>
      </c>
      <c r="J22" s="333"/>
      <c r="K22" s="9">
        <v>2.9</v>
      </c>
      <c r="L22" s="9">
        <v>2.6</v>
      </c>
      <c r="M22" s="9">
        <v>16.100000000000001</v>
      </c>
      <c r="N22" s="105">
        <v>98.6</v>
      </c>
      <c r="O22" s="173">
        <v>46.2</v>
      </c>
      <c r="P22" s="173">
        <v>25.7</v>
      </c>
      <c r="Q22" s="173">
        <v>7</v>
      </c>
      <c r="R22" s="173">
        <v>45</v>
      </c>
      <c r="S22" s="173">
        <v>0.13</v>
      </c>
      <c r="T22" s="173">
        <v>40</v>
      </c>
      <c r="U22" s="173">
        <v>0.04</v>
      </c>
      <c r="V22" s="173">
        <v>0.1</v>
      </c>
      <c r="W22" s="173">
        <v>1.3</v>
      </c>
      <c r="AA22" s="5"/>
      <c r="AB22" s="5"/>
      <c r="AC22" s="36"/>
      <c r="AD22" s="11"/>
      <c r="AE22" s="11"/>
      <c r="AF22" s="11"/>
      <c r="AG22" s="11"/>
      <c r="AH22" s="11"/>
      <c r="AI22" s="34"/>
    </row>
    <row r="23" spans="6:35" ht="15" hidden="1" customHeight="1" x14ac:dyDescent="0.25">
      <c r="F23" s="49"/>
      <c r="G23" s="382" t="s">
        <v>40</v>
      </c>
      <c r="H23" s="382"/>
      <c r="I23" s="8">
        <v>2</v>
      </c>
      <c r="J23" s="8">
        <v>2</v>
      </c>
      <c r="K23" s="3"/>
      <c r="L23" s="3"/>
      <c r="M23" s="3"/>
      <c r="N23" s="43"/>
      <c r="O23" s="97"/>
      <c r="P23" s="97"/>
      <c r="Q23" s="97"/>
      <c r="R23" s="97"/>
      <c r="S23" s="97"/>
      <c r="T23" s="97"/>
      <c r="U23" s="97"/>
      <c r="V23" s="97"/>
      <c r="W23" s="97"/>
      <c r="AA23" s="5"/>
      <c r="AB23" s="5"/>
      <c r="AD23" s="11"/>
      <c r="AE23" s="11"/>
      <c r="AF23" s="11"/>
      <c r="AG23" s="11"/>
      <c r="AH23" s="11"/>
      <c r="AI23" s="34"/>
    </row>
    <row r="24" spans="6:35" hidden="1" x14ac:dyDescent="0.25">
      <c r="F24" s="49"/>
      <c r="G24" s="382" t="s">
        <v>41</v>
      </c>
      <c r="H24" s="382"/>
      <c r="I24" s="8">
        <v>107</v>
      </c>
      <c r="J24" s="8">
        <v>107</v>
      </c>
      <c r="K24" s="3"/>
      <c r="L24" s="3"/>
      <c r="M24" s="3"/>
      <c r="N24" s="43"/>
      <c r="O24" s="97"/>
      <c r="P24" s="97"/>
      <c r="Q24" s="97"/>
      <c r="R24" s="97"/>
      <c r="S24" s="97"/>
      <c r="T24" s="97"/>
      <c r="U24" s="97"/>
      <c r="V24" s="97"/>
      <c r="W24" s="97"/>
      <c r="AA24" s="5"/>
      <c r="AB24" s="5"/>
      <c r="AC24" s="31"/>
      <c r="AD24" s="11"/>
      <c r="AE24" s="11"/>
      <c r="AF24" s="11"/>
      <c r="AG24" s="11"/>
      <c r="AH24" s="11"/>
      <c r="AI24" s="34"/>
    </row>
    <row r="25" spans="6:35" hidden="1" x14ac:dyDescent="0.25">
      <c r="F25" s="49"/>
      <c r="G25" s="382" t="s">
        <v>35</v>
      </c>
      <c r="H25" s="382"/>
      <c r="I25" s="8">
        <v>15</v>
      </c>
      <c r="J25" s="8">
        <v>15</v>
      </c>
      <c r="K25" s="3"/>
      <c r="L25" s="3"/>
      <c r="M25" s="3"/>
      <c r="N25" s="43"/>
      <c r="O25" s="97"/>
      <c r="P25" s="97"/>
      <c r="Q25" s="97"/>
      <c r="R25" s="97"/>
      <c r="S25" s="97"/>
      <c r="T25" s="97"/>
      <c r="U25" s="97"/>
      <c r="V25" s="97"/>
      <c r="W25" s="97"/>
      <c r="AB25" s="5"/>
      <c r="AC25" s="31"/>
      <c r="AD25" s="11"/>
      <c r="AE25" s="11"/>
      <c r="AF25" s="11"/>
      <c r="AG25" s="11"/>
      <c r="AH25" s="11"/>
      <c r="AI25" s="34"/>
    </row>
    <row r="26" spans="6:35" hidden="1" x14ac:dyDescent="0.25">
      <c r="F26" s="49"/>
      <c r="G26" s="423" t="s">
        <v>33</v>
      </c>
      <c r="H26" s="392"/>
      <c r="I26" s="8">
        <v>100</v>
      </c>
      <c r="J26" s="8">
        <v>100</v>
      </c>
      <c r="K26" s="3"/>
      <c r="L26" s="3"/>
      <c r="M26" s="3"/>
      <c r="N26" s="43"/>
      <c r="O26" s="97"/>
      <c r="P26" s="97"/>
      <c r="Q26" s="97"/>
      <c r="R26" s="97"/>
      <c r="S26" s="97"/>
      <c r="T26" s="97"/>
      <c r="U26" s="97"/>
      <c r="V26" s="97"/>
      <c r="W26" s="97"/>
      <c r="AB26" s="5"/>
      <c r="AC26" s="31"/>
      <c r="AD26" s="11"/>
      <c r="AE26" s="11"/>
      <c r="AF26" s="11"/>
      <c r="AG26" s="11"/>
      <c r="AH26" s="11"/>
      <c r="AI26" s="34"/>
    </row>
    <row r="27" spans="6:35" x14ac:dyDescent="0.25">
      <c r="F27" s="49"/>
      <c r="G27" s="340" t="s">
        <v>42</v>
      </c>
      <c r="H27" s="340"/>
      <c r="I27" s="341">
        <f>I17+I19+I20+I21+I22</f>
        <v>575</v>
      </c>
      <c r="J27" s="342"/>
      <c r="K27" s="3">
        <f>SUM(K17:K26)</f>
        <v>21.169999999999998</v>
      </c>
      <c r="L27" s="3">
        <f>SUM(L17:L26)</f>
        <v>24.730000000000004</v>
      </c>
      <c r="M27" s="3">
        <f>SUM(M17:M26)</f>
        <v>102.78999999999999</v>
      </c>
      <c r="N27" s="43">
        <f>SUM(N17:N26)</f>
        <v>715.1</v>
      </c>
      <c r="O27" s="97">
        <f>SUM(O17:O26)</f>
        <v>472.2</v>
      </c>
      <c r="P27" s="97">
        <f t="shared" ref="P27:W27" si="0">SUM(P17:P26)</f>
        <v>362.9</v>
      </c>
      <c r="Q27" s="97">
        <f t="shared" si="0"/>
        <v>124.43</v>
      </c>
      <c r="R27" s="97">
        <f t="shared" si="0"/>
        <v>373.7</v>
      </c>
      <c r="S27" s="97">
        <f t="shared" si="0"/>
        <v>4.3999999999999995</v>
      </c>
      <c r="T27" s="97">
        <f t="shared" si="0"/>
        <v>246.2</v>
      </c>
      <c r="U27" s="97">
        <f t="shared" si="0"/>
        <v>0.36399999999999999</v>
      </c>
      <c r="V27" s="97">
        <f t="shared" si="0"/>
        <v>0.47</v>
      </c>
      <c r="W27" s="97">
        <f t="shared" si="0"/>
        <v>3.05</v>
      </c>
      <c r="AB27" s="5"/>
      <c r="AC27" s="32"/>
      <c r="AD27" s="11"/>
      <c r="AE27" s="1"/>
      <c r="AF27" s="1"/>
      <c r="AG27" s="1"/>
      <c r="AH27" s="1"/>
      <c r="AI27" s="34"/>
    </row>
    <row r="28" spans="6:35" x14ac:dyDescent="0.25">
      <c r="F28" s="75"/>
      <c r="G28" s="26"/>
      <c r="H28" s="26"/>
      <c r="I28" s="27"/>
      <c r="J28" s="27"/>
      <c r="K28" s="27"/>
      <c r="L28" s="27"/>
      <c r="M28" s="27"/>
      <c r="N28" s="168">
        <f>N27/N127</f>
        <v>0.21641169972914495</v>
      </c>
      <c r="O28" s="217"/>
      <c r="P28" s="217"/>
      <c r="Q28" s="217"/>
      <c r="R28" s="217"/>
      <c r="S28" s="217"/>
      <c r="T28" s="217"/>
      <c r="U28" s="217"/>
      <c r="V28" s="217"/>
      <c r="W28" s="217"/>
      <c r="AB28" s="5" t="s">
        <v>51</v>
      </c>
      <c r="AC28" s="32"/>
      <c r="AD28" s="11"/>
      <c r="AE28" s="1"/>
      <c r="AF28" s="1"/>
      <c r="AG28" s="1"/>
      <c r="AH28" s="1"/>
      <c r="AI28" s="34"/>
    </row>
    <row r="29" spans="6:35" x14ac:dyDescent="0.25">
      <c r="F29" s="333" t="s">
        <v>43</v>
      </c>
      <c r="G29" s="333"/>
      <c r="H29" s="333"/>
      <c r="I29" s="333"/>
      <c r="J29" s="333"/>
      <c r="K29" s="333"/>
      <c r="L29" s="333"/>
      <c r="M29" s="333"/>
      <c r="N29" s="346"/>
      <c r="O29" s="107"/>
      <c r="P29" s="107"/>
      <c r="Q29" s="107"/>
      <c r="R29" s="107"/>
      <c r="S29" s="107"/>
      <c r="T29" s="107"/>
      <c r="U29" s="107"/>
      <c r="V29" s="107"/>
      <c r="W29" s="107"/>
      <c r="AB29" s="5"/>
      <c r="AD29" s="11"/>
      <c r="AE29" s="35"/>
      <c r="AF29" s="35"/>
      <c r="AG29" s="35"/>
      <c r="AH29" s="35"/>
      <c r="AI29" s="66"/>
    </row>
    <row r="30" spans="6:35" x14ac:dyDescent="0.25">
      <c r="F30" s="49"/>
      <c r="G30" s="374" t="s">
        <v>44</v>
      </c>
      <c r="H30" s="374"/>
      <c r="I30" s="337">
        <v>270</v>
      </c>
      <c r="J30" s="337"/>
      <c r="K30" s="3">
        <v>2.19</v>
      </c>
      <c r="L30" s="3">
        <f>L31+L32</f>
        <v>0.63</v>
      </c>
      <c r="M30" s="3">
        <f>M31+M32</f>
        <v>38.700000000000003</v>
      </c>
      <c r="N30" s="43">
        <f>N31+N32</f>
        <v>161.19999999999999</v>
      </c>
      <c r="O30" s="97"/>
      <c r="P30" s="97"/>
      <c r="Q30" s="97"/>
      <c r="R30" s="97"/>
      <c r="S30" s="97"/>
      <c r="T30" s="97"/>
      <c r="U30" s="97"/>
      <c r="V30" s="97"/>
      <c r="W30" s="97"/>
      <c r="AB30" s="5"/>
      <c r="AD30" s="11"/>
      <c r="AE30" s="11"/>
      <c r="AF30" s="11"/>
      <c r="AG30" s="11"/>
      <c r="AH30" s="11"/>
      <c r="AI30" s="34"/>
    </row>
    <row r="31" spans="6:35" hidden="1" x14ac:dyDescent="0.25">
      <c r="F31" s="49"/>
      <c r="G31" s="423" t="s">
        <v>294</v>
      </c>
      <c r="H31" s="392"/>
      <c r="I31" s="400">
        <v>110</v>
      </c>
      <c r="J31" s="400"/>
      <c r="K31" s="8">
        <v>1.65</v>
      </c>
      <c r="L31" s="8">
        <v>0.22</v>
      </c>
      <c r="M31" s="142">
        <v>23.98</v>
      </c>
      <c r="N31" s="133">
        <v>104.5</v>
      </c>
      <c r="O31" s="135"/>
      <c r="P31" s="135"/>
      <c r="Q31" s="135"/>
      <c r="R31" s="135"/>
      <c r="S31" s="135"/>
      <c r="T31" s="135"/>
      <c r="U31" s="135"/>
      <c r="V31" s="135"/>
      <c r="W31" s="135"/>
      <c r="AB31" s="5"/>
      <c r="AD31" s="11"/>
      <c r="AE31" s="11"/>
      <c r="AF31" s="11"/>
      <c r="AG31" s="11"/>
      <c r="AH31" s="11"/>
      <c r="AI31" s="34"/>
    </row>
    <row r="32" spans="6:35" ht="15" hidden="1" customHeight="1" x14ac:dyDescent="0.3">
      <c r="F32" s="49"/>
      <c r="G32" s="382" t="s">
        <v>80</v>
      </c>
      <c r="H32" s="382"/>
      <c r="I32" s="535">
        <v>160</v>
      </c>
      <c r="J32" s="535"/>
      <c r="K32" s="8">
        <v>0.54</v>
      </c>
      <c r="L32" s="8">
        <v>0.41</v>
      </c>
      <c r="M32" s="8">
        <v>14.72</v>
      </c>
      <c r="N32" s="133">
        <v>56.7</v>
      </c>
      <c r="O32" s="135"/>
      <c r="P32" s="135"/>
      <c r="Q32" s="135"/>
      <c r="R32" s="135"/>
      <c r="S32" s="135"/>
      <c r="T32" s="135"/>
      <c r="U32" s="135"/>
      <c r="V32" s="135"/>
      <c r="W32" s="135"/>
      <c r="Y32" s="5"/>
      <c r="Z32" s="11"/>
      <c r="AA32" s="11"/>
      <c r="AB32" s="5"/>
      <c r="AC32" s="40"/>
      <c r="AD32" s="11"/>
      <c r="AE32" s="11"/>
      <c r="AF32" s="11"/>
      <c r="AG32" s="11"/>
      <c r="AH32" s="11"/>
      <c r="AI32" s="34"/>
    </row>
    <row r="33" spans="6:36" x14ac:dyDescent="0.25">
      <c r="F33" s="49"/>
      <c r="G33" s="340" t="s">
        <v>42</v>
      </c>
      <c r="H33" s="340"/>
      <c r="I33" s="397">
        <v>270</v>
      </c>
      <c r="J33" s="397"/>
      <c r="K33" s="6">
        <f>K30</f>
        <v>2.19</v>
      </c>
      <c r="L33" s="6">
        <f>L30</f>
        <v>0.63</v>
      </c>
      <c r="M33" s="6">
        <f>M30</f>
        <v>38.700000000000003</v>
      </c>
      <c r="N33" s="121">
        <f>N30</f>
        <v>161.19999999999999</v>
      </c>
      <c r="O33" s="176">
        <v>140</v>
      </c>
      <c r="P33" s="176">
        <v>8</v>
      </c>
      <c r="Q33" s="176">
        <v>12</v>
      </c>
      <c r="R33" s="176">
        <v>11</v>
      </c>
      <c r="S33" s="180" t="s">
        <v>349</v>
      </c>
      <c r="T33" s="180"/>
      <c r="U33" s="180" t="s">
        <v>350</v>
      </c>
      <c r="V33" s="180" t="s">
        <v>345</v>
      </c>
      <c r="W33" s="176">
        <v>28</v>
      </c>
      <c r="AB33" s="5"/>
      <c r="AD33" s="11"/>
      <c r="AE33" s="11"/>
      <c r="AF33" s="11"/>
      <c r="AG33" s="1"/>
      <c r="AH33" s="1"/>
      <c r="AI33" s="34"/>
    </row>
    <row r="34" spans="6:36" x14ac:dyDescent="0.25">
      <c r="F34" s="75"/>
      <c r="G34" s="26"/>
      <c r="H34" s="26"/>
      <c r="I34" s="27"/>
      <c r="J34" s="27"/>
      <c r="K34" s="27"/>
      <c r="L34" s="27"/>
      <c r="M34" s="27"/>
      <c r="N34" s="168">
        <f>N33/N127</f>
        <v>4.8784178431461565E-2</v>
      </c>
      <c r="O34" s="217"/>
      <c r="P34" s="217"/>
      <c r="Q34" s="217"/>
      <c r="R34" s="217"/>
      <c r="S34" s="217"/>
      <c r="T34" s="217"/>
      <c r="U34" s="217"/>
      <c r="V34" s="217"/>
      <c r="W34" s="217"/>
      <c r="AB34" s="5"/>
      <c r="AC34" s="32"/>
      <c r="AD34" s="11"/>
      <c r="AE34" s="11"/>
      <c r="AF34" s="11"/>
      <c r="AG34" s="11"/>
      <c r="AH34" s="11"/>
      <c r="AI34" s="34"/>
    </row>
    <row r="35" spans="6:36" x14ac:dyDescent="0.25">
      <c r="F35" s="333" t="s">
        <v>45</v>
      </c>
      <c r="G35" s="333"/>
      <c r="H35" s="333"/>
      <c r="I35" s="333"/>
      <c r="J35" s="333"/>
      <c r="K35" s="333"/>
      <c r="L35" s="333"/>
      <c r="M35" s="333"/>
      <c r="N35" s="346"/>
      <c r="O35" s="107"/>
      <c r="P35" s="107"/>
      <c r="Q35" s="107"/>
      <c r="R35" s="107"/>
      <c r="S35" s="107"/>
      <c r="T35" s="107"/>
      <c r="U35" s="107"/>
      <c r="V35" s="107"/>
      <c r="W35" s="107"/>
      <c r="AB35" s="5"/>
      <c r="AD35" s="11"/>
      <c r="AE35" s="15"/>
      <c r="AF35" s="15"/>
      <c r="AG35" s="15"/>
      <c r="AH35" s="15"/>
      <c r="AI35" s="66"/>
    </row>
    <row r="36" spans="6:36" ht="18.75" customHeight="1" x14ac:dyDescent="0.3">
      <c r="F36" s="29">
        <v>48</v>
      </c>
      <c r="G36" s="334" t="s">
        <v>116</v>
      </c>
      <c r="H36" s="334"/>
      <c r="I36" s="333">
        <v>100</v>
      </c>
      <c r="J36" s="333"/>
      <c r="K36" s="9">
        <v>0.92</v>
      </c>
      <c r="L36" s="9">
        <v>5.2</v>
      </c>
      <c r="M36" s="9">
        <v>5.66</v>
      </c>
      <c r="N36" s="105">
        <v>72.98</v>
      </c>
      <c r="O36" s="173">
        <v>213</v>
      </c>
      <c r="P36" s="173">
        <v>19.3</v>
      </c>
      <c r="Q36" s="173">
        <v>18.2</v>
      </c>
      <c r="R36" s="173">
        <v>30.7</v>
      </c>
      <c r="S36" s="173">
        <v>1.04</v>
      </c>
      <c r="T36" s="173"/>
      <c r="U36" s="173">
        <v>0.04</v>
      </c>
      <c r="V36" s="173">
        <v>0.03</v>
      </c>
      <c r="W36" s="173">
        <v>8.7799999999999994</v>
      </c>
      <c r="Y36" s="5"/>
      <c r="Z36" s="11"/>
      <c r="AA36" s="11"/>
      <c r="AB36" s="5"/>
      <c r="AC36" s="45"/>
      <c r="AD36" s="11"/>
      <c r="AE36" s="11"/>
      <c r="AF36" s="11"/>
      <c r="AG36" s="11"/>
      <c r="AH36" s="11"/>
      <c r="AI36" s="34"/>
    </row>
    <row r="37" spans="6:36" ht="15.75" hidden="1" customHeight="1" x14ac:dyDescent="0.3">
      <c r="F37" s="10"/>
      <c r="G37" s="382" t="s">
        <v>117</v>
      </c>
      <c r="H37" s="382"/>
      <c r="I37" s="10">
        <v>34</v>
      </c>
      <c r="J37" s="10">
        <v>24</v>
      </c>
      <c r="K37" s="4"/>
      <c r="L37" s="4"/>
      <c r="M37" s="4"/>
      <c r="N37" s="48"/>
      <c r="O37" s="170"/>
      <c r="P37" s="170"/>
      <c r="Q37" s="170"/>
      <c r="R37" s="170"/>
      <c r="S37" s="170"/>
      <c r="T37" s="170"/>
      <c r="U37" s="170"/>
      <c r="V37" s="170"/>
      <c r="W37" s="170"/>
      <c r="Y37" s="5"/>
      <c r="Z37" s="11"/>
      <c r="AA37" s="11"/>
      <c r="AB37" s="5"/>
      <c r="AC37" s="45"/>
      <c r="AD37" s="11"/>
      <c r="AE37" s="11"/>
      <c r="AF37" s="11"/>
      <c r="AG37" s="11"/>
      <c r="AH37" s="11"/>
      <c r="AI37" s="34"/>
    </row>
    <row r="38" spans="6:36" ht="15.75" hidden="1" customHeight="1" x14ac:dyDescent="0.3">
      <c r="F38" s="10"/>
      <c r="G38" s="382" t="s">
        <v>110</v>
      </c>
      <c r="H38" s="382"/>
      <c r="I38" s="10">
        <v>30</v>
      </c>
      <c r="J38" s="10">
        <v>25</v>
      </c>
      <c r="K38" s="4"/>
      <c r="L38" s="4"/>
      <c r="M38" s="4"/>
      <c r="N38" s="48"/>
      <c r="O38" s="170"/>
      <c r="P38" s="170"/>
      <c r="Q38" s="170"/>
      <c r="R38" s="170"/>
      <c r="S38" s="170"/>
      <c r="T38" s="170"/>
      <c r="U38" s="170"/>
      <c r="V38" s="170"/>
      <c r="W38" s="170"/>
      <c r="Y38" s="5"/>
      <c r="Z38" s="11"/>
      <c r="AA38" s="11"/>
      <c r="AB38" s="5"/>
      <c r="AC38" s="45"/>
      <c r="AD38" s="11"/>
      <c r="AE38" s="11"/>
      <c r="AF38" s="11"/>
      <c r="AG38" s="11"/>
      <c r="AH38" s="11"/>
      <c r="AI38" s="34"/>
    </row>
    <row r="39" spans="6:36" ht="15.75" hidden="1" customHeight="1" x14ac:dyDescent="0.3">
      <c r="F39" s="10"/>
      <c r="G39" s="382" t="s">
        <v>111</v>
      </c>
      <c r="H39" s="382"/>
      <c r="I39" s="10">
        <v>31</v>
      </c>
      <c r="J39" s="10">
        <v>25</v>
      </c>
      <c r="K39" s="4"/>
      <c r="L39" s="4"/>
      <c r="M39" s="4"/>
      <c r="N39" s="48"/>
      <c r="O39" s="170"/>
      <c r="P39" s="170"/>
      <c r="Q39" s="170"/>
      <c r="R39" s="170"/>
      <c r="S39" s="170"/>
      <c r="T39" s="170"/>
      <c r="U39" s="170"/>
      <c r="V39" s="170"/>
      <c r="W39" s="170"/>
      <c r="Y39" s="5"/>
      <c r="Z39" s="11"/>
      <c r="AA39" s="11"/>
      <c r="AB39" s="5"/>
      <c r="AC39" s="45"/>
      <c r="AD39" s="11"/>
      <c r="AE39" s="11"/>
      <c r="AF39" s="11"/>
      <c r="AG39" s="11"/>
      <c r="AH39" s="11"/>
      <c r="AI39" s="34"/>
    </row>
    <row r="40" spans="6:36" ht="18.75" hidden="1" customHeight="1" x14ac:dyDescent="0.3">
      <c r="F40" s="10"/>
      <c r="G40" s="382" t="s">
        <v>118</v>
      </c>
      <c r="H40" s="382"/>
      <c r="I40" s="10">
        <v>24</v>
      </c>
      <c r="J40" s="10">
        <v>10</v>
      </c>
      <c r="K40" s="4"/>
      <c r="L40" s="4"/>
      <c r="M40" s="4"/>
      <c r="N40" s="48"/>
      <c r="O40" s="170"/>
      <c r="P40" s="170"/>
      <c r="Q40" s="170"/>
      <c r="R40" s="170"/>
      <c r="S40" s="170"/>
      <c r="T40" s="170"/>
      <c r="U40" s="170"/>
      <c r="V40" s="170"/>
      <c r="W40" s="170"/>
      <c r="Y40" s="5"/>
      <c r="Z40" s="11"/>
      <c r="AA40" s="11"/>
      <c r="AB40" s="5"/>
      <c r="AC40" s="45"/>
      <c r="AD40" s="11"/>
      <c r="AE40" s="11"/>
      <c r="AF40" s="11"/>
      <c r="AG40" s="11"/>
      <c r="AH40" s="11"/>
      <c r="AI40" s="34"/>
    </row>
    <row r="41" spans="6:36" hidden="1" x14ac:dyDescent="0.25">
      <c r="F41" s="10"/>
      <c r="G41" s="382" t="s">
        <v>53</v>
      </c>
      <c r="H41" s="382"/>
      <c r="I41" s="10">
        <v>25</v>
      </c>
      <c r="J41" s="10">
        <v>20</v>
      </c>
      <c r="K41" s="4"/>
      <c r="L41" s="4"/>
      <c r="M41" s="4"/>
      <c r="N41" s="48"/>
      <c r="O41" s="170"/>
      <c r="P41" s="170"/>
      <c r="Q41" s="170"/>
      <c r="R41" s="170"/>
      <c r="S41" s="170"/>
      <c r="T41" s="170"/>
      <c r="U41" s="170"/>
      <c r="V41" s="170"/>
      <c r="W41" s="170"/>
      <c r="AB41" s="5"/>
      <c r="AC41" s="32"/>
      <c r="AD41" s="11"/>
      <c r="AE41" s="11"/>
      <c r="AF41" s="11"/>
      <c r="AG41" s="11"/>
      <c r="AH41" s="11"/>
      <c r="AI41" s="34"/>
    </row>
    <row r="42" spans="6:36" hidden="1" x14ac:dyDescent="0.25">
      <c r="F42" s="10"/>
      <c r="G42" s="382" t="s">
        <v>10</v>
      </c>
      <c r="H42" s="382"/>
      <c r="I42" s="10">
        <v>5</v>
      </c>
      <c r="J42" s="10">
        <v>5</v>
      </c>
      <c r="K42" s="4"/>
      <c r="L42" s="4"/>
      <c r="M42" s="4"/>
      <c r="N42" s="48"/>
      <c r="O42" s="170"/>
      <c r="P42" s="170"/>
      <c r="Q42" s="170"/>
      <c r="R42" s="170"/>
      <c r="S42" s="170"/>
      <c r="T42" s="170"/>
      <c r="U42" s="170"/>
      <c r="V42" s="170"/>
      <c r="W42" s="170"/>
      <c r="AB42" s="5"/>
      <c r="AD42" s="11"/>
      <c r="AE42" s="11"/>
      <c r="AF42" s="11"/>
      <c r="AG42" s="11"/>
      <c r="AH42" s="11"/>
      <c r="AI42" s="34"/>
    </row>
    <row r="43" spans="6:36" ht="14.25" customHeight="1" x14ac:dyDescent="0.25">
      <c r="F43" s="29">
        <v>38</v>
      </c>
      <c r="G43" s="375" t="s">
        <v>221</v>
      </c>
      <c r="H43" s="376"/>
      <c r="I43" s="346">
        <v>300</v>
      </c>
      <c r="J43" s="348"/>
      <c r="K43" s="9">
        <v>7.18</v>
      </c>
      <c r="L43" s="9">
        <v>9.68</v>
      </c>
      <c r="M43" s="9">
        <v>17.3</v>
      </c>
      <c r="N43" s="105">
        <v>184.53</v>
      </c>
      <c r="O43" s="173">
        <v>142</v>
      </c>
      <c r="P43" s="173">
        <v>13.3</v>
      </c>
      <c r="Q43" s="173">
        <v>10.1</v>
      </c>
      <c r="R43" s="173">
        <v>28.8</v>
      </c>
      <c r="S43" s="173">
        <v>0.47</v>
      </c>
      <c r="T43" s="173">
        <v>8.4</v>
      </c>
      <c r="U43" s="173">
        <v>0.04</v>
      </c>
      <c r="V43" s="173">
        <v>0.03</v>
      </c>
      <c r="W43" s="173">
        <v>2.2999999999999998</v>
      </c>
      <c r="AA43" t="s">
        <v>51</v>
      </c>
      <c r="AB43" s="76"/>
      <c r="AC43" s="455"/>
      <c r="AD43" s="455"/>
      <c r="AE43" s="322"/>
      <c r="AF43" s="322"/>
      <c r="AG43" s="15"/>
      <c r="AH43" s="15"/>
      <c r="AI43" s="15"/>
      <c r="AJ43" s="15"/>
    </row>
    <row r="44" spans="6:36" ht="15" hidden="1" customHeight="1" x14ac:dyDescent="0.25">
      <c r="F44" s="29"/>
      <c r="G44" s="539" t="s">
        <v>100</v>
      </c>
      <c r="H44" s="539"/>
      <c r="I44" s="10">
        <v>50</v>
      </c>
      <c r="J44" s="10">
        <v>35</v>
      </c>
      <c r="K44" s="4"/>
      <c r="L44" s="4"/>
      <c r="M44" s="4"/>
      <c r="N44" s="48"/>
      <c r="O44" s="173"/>
      <c r="P44" s="173"/>
      <c r="Q44" s="173"/>
      <c r="R44" s="173"/>
      <c r="S44" s="173"/>
      <c r="T44" s="173"/>
      <c r="U44" s="173"/>
      <c r="V44" s="173"/>
      <c r="W44" s="173"/>
      <c r="AB44" s="76"/>
      <c r="AC44" s="430"/>
      <c r="AD44" s="430"/>
      <c r="AE44" s="11"/>
      <c r="AF44" s="11"/>
    </row>
    <row r="45" spans="6:36" hidden="1" x14ac:dyDescent="0.25">
      <c r="F45" s="29"/>
      <c r="G45" s="382" t="s">
        <v>5</v>
      </c>
      <c r="H45" s="382"/>
      <c r="I45" s="10">
        <v>80</v>
      </c>
      <c r="J45" s="10">
        <v>60</v>
      </c>
      <c r="K45" s="4"/>
      <c r="L45" s="4"/>
      <c r="M45" s="4"/>
      <c r="N45" s="48"/>
      <c r="O45" s="173"/>
      <c r="P45" s="173"/>
      <c r="Q45" s="173"/>
      <c r="R45" s="173"/>
      <c r="S45" s="173"/>
      <c r="T45" s="173"/>
      <c r="U45" s="173"/>
      <c r="V45" s="173"/>
      <c r="W45" s="173"/>
      <c r="AB45" s="76"/>
      <c r="AC45" s="430"/>
      <c r="AD45" s="430"/>
      <c r="AE45" s="11"/>
      <c r="AF45" s="11"/>
    </row>
    <row r="46" spans="6:36" hidden="1" x14ac:dyDescent="0.25">
      <c r="F46" s="29"/>
      <c r="G46" s="382" t="s">
        <v>49</v>
      </c>
      <c r="H46" s="382"/>
      <c r="I46" s="10">
        <v>15</v>
      </c>
      <c r="J46" s="10">
        <v>12</v>
      </c>
      <c r="K46" s="4"/>
      <c r="L46" s="4"/>
      <c r="M46" s="4"/>
      <c r="N46" s="48"/>
      <c r="O46" s="173"/>
      <c r="P46" s="173"/>
      <c r="Q46" s="173"/>
      <c r="R46" s="173"/>
      <c r="S46" s="173"/>
      <c r="T46" s="173"/>
      <c r="U46" s="173"/>
      <c r="V46" s="173"/>
      <c r="W46" s="173"/>
      <c r="AB46" s="76"/>
      <c r="AC46" s="430"/>
      <c r="AD46" s="430"/>
      <c r="AE46" s="11"/>
      <c r="AF46" s="11"/>
    </row>
    <row r="47" spans="6:36" hidden="1" x14ac:dyDescent="0.25">
      <c r="F47" s="29"/>
      <c r="G47" s="382" t="s">
        <v>10</v>
      </c>
      <c r="H47" s="382"/>
      <c r="I47" s="10">
        <v>5</v>
      </c>
      <c r="J47" s="10">
        <v>5</v>
      </c>
      <c r="K47" s="4"/>
      <c r="L47" s="4"/>
      <c r="M47" s="4"/>
      <c r="N47" s="48"/>
      <c r="O47" s="173"/>
      <c r="P47" s="173"/>
      <c r="Q47" s="173"/>
      <c r="R47" s="173"/>
      <c r="S47" s="173"/>
      <c r="T47" s="173"/>
      <c r="U47" s="173"/>
      <c r="V47" s="173"/>
      <c r="W47" s="173"/>
      <c r="AB47" s="76"/>
      <c r="AC47" s="52"/>
      <c r="AD47" s="52"/>
      <c r="AE47" s="11"/>
      <c r="AF47" s="11"/>
    </row>
    <row r="48" spans="6:36" hidden="1" x14ac:dyDescent="0.25">
      <c r="F48" s="29"/>
      <c r="G48" s="382" t="s">
        <v>53</v>
      </c>
      <c r="H48" s="382"/>
      <c r="I48" s="10">
        <v>20</v>
      </c>
      <c r="J48" s="10">
        <v>16</v>
      </c>
      <c r="K48" s="4"/>
      <c r="L48" s="4"/>
      <c r="M48" s="4"/>
      <c r="N48" s="48"/>
      <c r="O48" s="173"/>
      <c r="P48" s="173"/>
      <c r="Q48" s="173"/>
      <c r="R48" s="173"/>
      <c r="S48" s="173"/>
      <c r="T48" s="173"/>
      <c r="U48" s="173"/>
      <c r="V48" s="173"/>
      <c r="W48" s="173"/>
      <c r="AB48" s="76"/>
      <c r="AC48" s="430"/>
      <c r="AD48" s="430"/>
      <c r="AE48" s="11"/>
      <c r="AF48" s="11"/>
    </row>
    <row r="49" spans="6:37" hidden="1" x14ac:dyDescent="0.25">
      <c r="F49" s="29"/>
      <c r="G49" s="382" t="s">
        <v>164</v>
      </c>
      <c r="H49" s="382"/>
      <c r="I49" s="456">
        <v>30</v>
      </c>
      <c r="J49" s="342"/>
      <c r="K49" s="4"/>
      <c r="L49" s="4"/>
      <c r="M49" s="4"/>
      <c r="N49" s="48"/>
      <c r="O49" s="173"/>
      <c r="P49" s="173"/>
      <c r="Q49" s="173"/>
      <c r="R49" s="173"/>
      <c r="S49" s="173"/>
      <c r="T49" s="173"/>
      <c r="U49" s="173"/>
      <c r="V49" s="173"/>
      <c r="W49" s="173"/>
      <c r="AB49" s="76"/>
      <c r="AC49" s="430"/>
      <c r="AD49" s="430"/>
      <c r="AE49" s="11"/>
      <c r="AF49" s="11"/>
    </row>
    <row r="50" spans="6:37" hidden="1" x14ac:dyDescent="0.25">
      <c r="F50" s="29"/>
      <c r="G50" s="382" t="s">
        <v>64</v>
      </c>
      <c r="H50" s="382"/>
      <c r="I50" s="10">
        <v>25</v>
      </c>
      <c r="J50" s="10">
        <v>25</v>
      </c>
      <c r="K50" s="4"/>
      <c r="L50" s="4"/>
      <c r="M50" s="4"/>
      <c r="N50" s="48"/>
      <c r="O50" s="173"/>
      <c r="P50" s="173"/>
      <c r="Q50" s="173"/>
      <c r="R50" s="173"/>
      <c r="S50" s="173"/>
      <c r="T50" s="173"/>
      <c r="U50" s="173"/>
      <c r="V50" s="173"/>
      <c r="W50" s="173"/>
      <c r="AB50" s="76"/>
      <c r="AC50" s="52"/>
      <c r="AD50" s="52"/>
      <c r="AE50" s="11"/>
      <c r="AF50" s="11"/>
    </row>
    <row r="51" spans="6:37" hidden="1" x14ac:dyDescent="0.25">
      <c r="F51" s="29"/>
      <c r="G51" s="382" t="s">
        <v>8</v>
      </c>
      <c r="H51" s="382"/>
      <c r="I51" s="10">
        <v>6</v>
      </c>
      <c r="J51" s="10">
        <v>6</v>
      </c>
      <c r="K51" s="4"/>
      <c r="L51" s="4"/>
      <c r="M51" s="4"/>
      <c r="N51" s="48"/>
      <c r="O51" s="173"/>
      <c r="P51" s="173"/>
      <c r="Q51" s="173"/>
      <c r="R51" s="173"/>
      <c r="S51" s="173"/>
      <c r="T51" s="173"/>
      <c r="U51" s="173"/>
      <c r="V51" s="173"/>
      <c r="W51" s="173"/>
      <c r="AB51" s="76"/>
      <c r="AC51" s="430"/>
      <c r="AD51" s="430"/>
      <c r="AE51" s="11"/>
      <c r="AF51" s="11"/>
    </row>
    <row r="52" spans="6:37" hidden="1" x14ac:dyDescent="0.25">
      <c r="F52" s="29"/>
      <c r="G52" s="382" t="s">
        <v>41</v>
      </c>
      <c r="H52" s="382"/>
      <c r="I52" s="10">
        <v>15</v>
      </c>
      <c r="J52" s="10">
        <v>15</v>
      </c>
      <c r="K52" s="4"/>
      <c r="L52" s="4"/>
      <c r="M52" s="4"/>
      <c r="N52" s="48"/>
      <c r="O52" s="173"/>
      <c r="P52" s="173"/>
      <c r="Q52" s="173"/>
      <c r="R52" s="173"/>
      <c r="S52" s="173"/>
      <c r="T52" s="173"/>
      <c r="U52" s="173"/>
      <c r="V52" s="173"/>
      <c r="W52" s="173"/>
      <c r="AB52" s="76"/>
      <c r="AC52" s="52"/>
      <c r="AD52" s="52"/>
      <c r="AE52" s="11"/>
      <c r="AF52" s="11"/>
    </row>
    <row r="53" spans="6:37" hidden="1" x14ac:dyDescent="0.25">
      <c r="F53" s="29"/>
      <c r="G53" s="382" t="s">
        <v>102</v>
      </c>
      <c r="H53" s="382"/>
      <c r="I53" s="456">
        <v>28</v>
      </c>
      <c r="J53" s="342"/>
      <c r="K53" s="4"/>
      <c r="L53" s="4"/>
      <c r="M53" s="4"/>
      <c r="N53" s="48"/>
      <c r="O53" s="173"/>
      <c r="P53" s="173"/>
      <c r="Q53" s="173"/>
      <c r="R53" s="173"/>
      <c r="S53" s="173"/>
      <c r="T53" s="173"/>
      <c r="U53" s="173"/>
      <c r="V53" s="173"/>
      <c r="W53" s="173"/>
      <c r="AB53" s="76"/>
      <c r="AC53" s="52"/>
      <c r="AD53" s="52"/>
      <c r="AE53" s="11"/>
      <c r="AF53" s="11"/>
    </row>
    <row r="54" spans="6:37" hidden="1" x14ac:dyDescent="0.25">
      <c r="F54" s="29"/>
      <c r="G54" s="381" t="s">
        <v>41</v>
      </c>
      <c r="H54" s="382"/>
      <c r="I54" s="10">
        <v>200</v>
      </c>
      <c r="J54" s="10">
        <v>200</v>
      </c>
      <c r="K54" s="4"/>
      <c r="L54" s="4"/>
      <c r="M54" s="4"/>
      <c r="N54" s="48"/>
      <c r="O54" s="173"/>
      <c r="P54" s="173"/>
      <c r="Q54" s="173"/>
      <c r="R54" s="173"/>
      <c r="S54" s="173"/>
      <c r="T54" s="173"/>
      <c r="U54" s="173"/>
      <c r="V54" s="173"/>
      <c r="W54" s="173"/>
      <c r="AB54" s="76"/>
      <c r="AC54" s="52"/>
      <c r="AD54" s="52"/>
      <c r="AE54" s="11"/>
      <c r="AF54" s="11"/>
    </row>
    <row r="55" spans="6:37" ht="16.5" customHeight="1" x14ac:dyDescent="0.25">
      <c r="F55" s="29">
        <v>159</v>
      </c>
      <c r="G55" s="335" t="s">
        <v>170</v>
      </c>
      <c r="H55" s="335"/>
      <c r="I55" s="333">
        <v>100</v>
      </c>
      <c r="J55" s="333"/>
      <c r="K55" s="9">
        <v>17.36</v>
      </c>
      <c r="L55" s="9">
        <v>12.45</v>
      </c>
      <c r="M55" s="9">
        <v>5.35</v>
      </c>
      <c r="N55" s="105">
        <v>205.62</v>
      </c>
      <c r="O55" s="173">
        <v>101</v>
      </c>
      <c r="P55" s="173">
        <v>7.3</v>
      </c>
      <c r="Q55" s="173">
        <v>10.6</v>
      </c>
      <c r="R55" s="173">
        <v>90</v>
      </c>
      <c r="S55" s="173">
        <v>1.48</v>
      </c>
      <c r="T55" s="173"/>
      <c r="U55" s="173">
        <v>0.03</v>
      </c>
      <c r="V55" s="173">
        <v>7.0000000000000007E-2</v>
      </c>
      <c r="W55" s="173"/>
      <c r="AB55" s="5"/>
      <c r="AC55" s="32"/>
      <c r="AD55" s="11"/>
      <c r="AE55" s="1"/>
      <c r="AF55" s="1"/>
      <c r="AG55" s="1"/>
      <c r="AH55" s="1"/>
      <c r="AI55" s="34"/>
    </row>
    <row r="56" spans="6:37" hidden="1" x14ac:dyDescent="0.25">
      <c r="F56" s="10"/>
      <c r="G56" s="382" t="s">
        <v>52</v>
      </c>
      <c r="H56" s="382"/>
      <c r="I56" s="10">
        <v>137</v>
      </c>
      <c r="J56" s="10">
        <v>101</v>
      </c>
      <c r="K56" s="4"/>
      <c r="L56" s="4"/>
      <c r="M56" s="4"/>
      <c r="N56" s="48"/>
      <c r="O56" s="173"/>
      <c r="P56" s="173"/>
      <c r="Q56" s="173"/>
      <c r="R56" s="173"/>
      <c r="S56" s="173"/>
      <c r="T56" s="173"/>
      <c r="U56" s="173"/>
      <c r="V56" s="173"/>
      <c r="W56" s="173"/>
      <c r="AB56" s="5"/>
      <c r="AC56" s="76"/>
      <c r="AD56" s="455"/>
      <c r="AE56" s="455"/>
      <c r="AF56" s="322"/>
      <c r="AG56" s="322"/>
      <c r="AH56" s="15"/>
      <c r="AI56" s="15"/>
      <c r="AJ56" s="15"/>
      <c r="AK56" s="15"/>
    </row>
    <row r="57" spans="6:37" hidden="1" x14ac:dyDescent="0.25">
      <c r="F57" s="10"/>
      <c r="G57" s="382" t="s">
        <v>8</v>
      </c>
      <c r="H57" s="382"/>
      <c r="I57" s="10">
        <v>8</v>
      </c>
      <c r="J57" s="10">
        <v>8</v>
      </c>
      <c r="K57" s="4"/>
      <c r="L57" s="4"/>
      <c r="M57" s="4"/>
      <c r="N57" s="48"/>
      <c r="O57" s="173"/>
      <c r="P57" s="173"/>
      <c r="Q57" s="173"/>
      <c r="R57" s="173"/>
      <c r="S57" s="173"/>
      <c r="T57" s="173"/>
      <c r="U57" s="173"/>
      <c r="V57" s="173"/>
      <c r="W57" s="173"/>
      <c r="AB57" s="5"/>
      <c r="AC57" s="76"/>
      <c r="AD57" s="474"/>
      <c r="AE57" s="474"/>
      <c r="AF57" s="11"/>
      <c r="AG57" s="11"/>
      <c r="AK57" s="5"/>
    </row>
    <row r="58" spans="6:37" hidden="1" x14ac:dyDescent="0.25">
      <c r="F58" s="10"/>
      <c r="G58" s="382" t="s">
        <v>10</v>
      </c>
      <c r="H58" s="382"/>
      <c r="I58" s="8">
        <v>5</v>
      </c>
      <c r="J58" s="30">
        <v>5</v>
      </c>
      <c r="K58" s="4"/>
      <c r="L58" s="4"/>
      <c r="M58" s="4"/>
      <c r="N58" s="48"/>
      <c r="O58" s="173"/>
      <c r="P58" s="173"/>
      <c r="Q58" s="173"/>
      <c r="R58" s="173"/>
      <c r="S58" s="173"/>
      <c r="T58" s="173"/>
      <c r="U58" s="173"/>
      <c r="V58" s="173"/>
      <c r="W58" s="173"/>
      <c r="AB58" s="5"/>
      <c r="AC58" s="76"/>
      <c r="AD58" s="474"/>
      <c r="AE58" s="474"/>
      <c r="AF58" s="11"/>
      <c r="AG58" s="11"/>
      <c r="AK58" s="5"/>
    </row>
    <row r="59" spans="6:37" hidden="1" x14ac:dyDescent="0.25">
      <c r="F59" s="10"/>
      <c r="G59" s="382" t="s">
        <v>49</v>
      </c>
      <c r="H59" s="382"/>
      <c r="I59" s="10">
        <v>20</v>
      </c>
      <c r="J59" s="10">
        <v>16</v>
      </c>
      <c r="K59" s="4"/>
      <c r="L59" s="4"/>
      <c r="M59" s="4"/>
      <c r="N59" s="48"/>
      <c r="O59" s="173"/>
      <c r="P59" s="173"/>
      <c r="Q59" s="173"/>
      <c r="R59" s="173"/>
      <c r="S59" s="173"/>
      <c r="T59" s="173"/>
      <c r="U59" s="173"/>
      <c r="V59" s="173"/>
      <c r="W59" s="173"/>
      <c r="AB59" s="5"/>
      <c r="AC59" s="76"/>
      <c r="AD59" s="474"/>
      <c r="AE59" s="474"/>
      <c r="AF59" s="11"/>
      <c r="AG59" s="11"/>
      <c r="AK59" s="5"/>
    </row>
    <row r="60" spans="6:37" hidden="1" x14ac:dyDescent="0.25">
      <c r="F60" s="10"/>
      <c r="G60" s="381" t="s">
        <v>4</v>
      </c>
      <c r="H60" s="382"/>
      <c r="I60" s="10">
        <v>10</v>
      </c>
      <c r="J60" s="10">
        <v>10</v>
      </c>
      <c r="K60" s="4"/>
      <c r="L60" s="4"/>
      <c r="M60" s="4"/>
      <c r="N60" s="48"/>
      <c r="O60" s="173"/>
      <c r="P60" s="173"/>
      <c r="Q60" s="173"/>
      <c r="R60" s="173"/>
      <c r="S60" s="173"/>
      <c r="T60" s="173"/>
      <c r="U60" s="173"/>
      <c r="V60" s="173"/>
      <c r="W60" s="173"/>
      <c r="AB60" s="5"/>
      <c r="AC60" s="76"/>
      <c r="AD60" s="474"/>
      <c r="AE60" s="474"/>
      <c r="AF60" s="11"/>
      <c r="AG60" s="11"/>
      <c r="AK60" s="5"/>
    </row>
    <row r="61" spans="6:37" hidden="1" x14ac:dyDescent="0.25">
      <c r="F61" s="10"/>
      <c r="G61" s="382" t="s">
        <v>143</v>
      </c>
      <c r="H61" s="382"/>
      <c r="I61" s="10">
        <v>1</v>
      </c>
      <c r="J61" s="59">
        <v>1</v>
      </c>
      <c r="K61" s="4"/>
      <c r="L61" s="4"/>
      <c r="M61" s="4"/>
      <c r="N61" s="48"/>
      <c r="O61" s="173"/>
      <c r="P61" s="173"/>
      <c r="Q61" s="173"/>
      <c r="R61" s="173"/>
      <c r="S61" s="173"/>
      <c r="T61" s="173"/>
      <c r="U61" s="173"/>
      <c r="V61" s="173"/>
      <c r="W61" s="173"/>
      <c r="AB61" s="5"/>
      <c r="AC61" s="76"/>
      <c r="AD61" s="474"/>
      <c r="AE61" s="474"/>
      <c r="AF61" s="11"/>
      <c r="AG61" s="11"/>
      <c r="AK61" s="5"/>
    </row>
    <row r="62" spans="6:37" hidden="1" x14ac:dyDescent="0.25">
      <c r="F62" s="10"/>
      <c r="G62" s="382" t="s">
        <v>41</v>
      </c>
      <c r="H62" s="382"/>
      <c r="I62" s="10">
        <v>30</v>
      </c>
      <c r="J62" s="59">
        <v>30</v>
      </c>
      <c r="K62" s="4"/>
      <c r="L62" s="4"/>
      <c r="M62" s="4"/>
      <c r="N62" s="48"/>
      <c r="O62" s="173"/>
      <c r="P62" s="173"/>
      <c r="Q62" s="173"/>
      <c r="R62" s="173"/>
      <c r="S62" s="173"/>
      <c r="T62" s="173"/>
      <c r="U62" s="173"/>
      <c r="V62" s="173"/>
      <c r="W62" s="173"/>
      <c r="AB62" s="5"/>
      <c r="AC62" s="76"/>
      <c r="AD62" s="78"/>
      <c r="AE62" s="78"/>
      <c r="AF62" s="11"/>
      <c r="AG62" s="11"/>
      <c r="AK62" s="5"/>
    </row>
    <row r="63" spans="6:37" x14ac:dyDescent="0.25">
      <c r="F63" s="29">
        <v>143</v>
      </c>
      <c r="G63" s="495" t="s">
        <v>194</v>
      </c>
      <c r="H63" s="496"/>
      <c r="I63" s="333">
        <v>200</v>
      </c>
      <c r="J63" s="333"/>
      <c r="K63" s="9">
        <v>4.07</v>
      </c>
      <c r="L63" s="9">
        <v>7.11</v>
      </c>
      <c r="M63" s="9">
        <v>43.8</v>
      </c>
      <c r="N63" s="105">
        <v>168.69</v>
      </c>
      <c r="O63" s="173">
        <v>264</v>
      </c>
      <c r="P63" s="173">
        <v>37.1</v>
      </c>
      <c r="Q63" s="173">
        <v>16</v>
      </c>
      <c r="R63" s="173">
        <v>45</v>
      </c>
      <c r="S63" s="173">
        <v>0.6</v>
      </c>
      <c r="T63" s="173">
        <v>46</v>
      </c>
      <c r="U63" s="173">
        <v>0.06</v>
      </c>
      <c r="V63" s="173">
        <v>0.06</v>
      </c>
      <c r="W63" s="173">
        <v>12.5</v>
      </c>
      <c r="AB63" s="5"/>
      <c r="AC63" s="76"/>
      <c r="AD63" s="78"/>
      <c r="AE63" s="78"/>
      <c r="AF63" s="11"/>
      <c r="AG63" s="11"/>
      <c r="AK63" s="5"/>
    </row>
    <row r="64" spans="6:37" hidden="1" x14ac:dyDescent="0.25">
      <c r="F64" s="49"/>
      <c r="G64" s="382" t="s">
        <v>5</v>
      </c>
      <c r="H64" s="382"/>
      <c r="I64" s="8">
        <v>186</v>
      </c>
      <c r="J64" s="30">
        <v>140</v>
      </c>
      <c r="K64" s="3"/>
      <c r="L64" s="3"/>
      <c r="M64" s="3"/>
      <c r="N64" s="43"/>
      <c r="O64" s="97"/>
      <c r="P64" s="97"/>
      <c r="Q64" s="97"/>
      <c r="R64" s="97"/>
      <c r="S64" s="97"/>
      <c r="T64" s="97"/>
      <c r="U64" s="97"/>
      <c r="V64" s="97"/>
      <c r="W64" s="97"/>
      <c r="AB64" s="5"/>
      <c r="AC64" s="76"/>
      <c r="AD64" s="78"/>
      <c r="AE64" s="78"/>
      <c r="AF64" s="11"/>
      <c r="AG64" s="11"/>
      <c r="AK64" s="5"/>
    </row>
    <row r="65" spans="6:37" hidden="1" x14ac:dyDescent="0.25">
      <c r="F65" s="49"/>
      <c r="G65" s="350" t="s">
        <v>166</v>
      </c>
      <c r="H65" s="350"/>
      <c r="I65" s="2">
        <v>74</v>
      </c>
      <c r="J65" s="113">
        <v>59</v>
      </c>
      <c r="K65" s="3"/>
      <c r="L65" s="3"/>
      <c r="M65" s="3"/>
      <c r="N65" s="43"/>
      <c r="O65" s="97"/>
      <c r="P65" s="97"/>
      <c r="Q65" s="97"/>
      <c r="R65" s="97"/>
      <c r="S65" s="97"/>
      <c r="T65" s="97"/>
      <c r="U65" s="97"/>
      <c r="V65" s="97"/>
      <c r="W65" s="97"/>
      <c r="AB65" s="5"/>
      <c r="AC65" s="76"/>
      <c r="AD65" s="78"/>
      <c r="AE65" s="78"/>
      <c r="AF65" s="11"/>
      <c r="AG65" s="11"/>
      <c r="AK65" s="5"/>
    </row>
    <row r="66" spans="6:37" hidden="1" x14ac:dyDescent="0.25">
      <c r="F66" s="49"/>
      <c r="G66" s="382" t="s">
        <v>49</v>
      </c>
      <c r="H66" s="382"/>
      <c r="I66" s="10">
        <v>19</v>
      </c>
      <c r="J66" s="59">
        <v>16</v>
      </c>
      <c r="K66" s="4"/>
      <c r="L66" s="4"/>
      <c r="M66" s="4"/>
      <c r="N66" s="48"/>
      <c r="O66" s="127"/>
      <c r="P66" s="127"/>
      <c r="Q66" s="127"/>
      <c r="R66" s="127"/>
      <c r="S66" s="127"/>
      <c r="T66" s="127"/>
      <c r="U66" s="127"/>
      <c r="V66" s="127"/>
      <c r="W66" s="127"/>
      <c r="AB66" s="5"/>
      <c r="AC66" s="76"/>
      <c r="AD66" s="78"/>
      <c r="AE66" s="78"/>
      <c r="AF66" s="11"/>
      <c r="AG66" s="11"/>
      <c r="AK66" s="5"/>
    </row>
    <row r="67" spans="6:37" hidden="1" x14ac:dyDescent="0.25">
      <c r="F67" s="49"/>
      <c r="G67" s="382" t="s">
        <v>160</v>
      </c>
      <c r="H67" s="382"/>
      <c r="I67" s="10">
        <v>18</v>
      </c>
      <c r="J67" s="59">
        <v>15</v>
      </c>
      <c r="K67" s="4"/>
      <c r="L67" s="4"/>
      <c r="M67" s="4"/>
      <c r="N67" s="48"/>
      <c r="O67" s="127"/>
      <c r="P67" s="127"/>
      <c r="Q67" s="127"/>
      <c r="R67" s="127"/>
      <c r="S67" s="127"/>
      <c r="T67" s="127"/>
      <c r="U67" s="127"/>
      <c r="V67" s="127"/>
      <c r="W67" s="127"/>
      <c r="AB67" s="5"/>
      <c r="AC67" s="76"/>
      <c r="AD67" s="78"/>
      <c r="AE67" s="78"/>
      <c r="AF67" s="11"/>
      <c r="AG67" s="11"/>
      <c r="AK67" s="5"/>
    </row>
    <row r="68" spans="6:37" hidden="1" x14ac:dyDescent="0.25">
      <c r="F68" s="49"/>
      <c r="G68" s="382" t="s">
        <v>53</v>
      </c>
      <c r="H68" s="382"/>
      <c r="I68" s="10">
        <v>40</v>
      </c>
      <c r="J68" s="59">
        <v>32</v>
      </c>
      <c r="K68" s="4"/>
      <c r="L68" s="4"/>
      <c r="M68" s="4"/>
      <c r="N68" s="48"/>
      <c r="O68" s="127"/>
      <c r="P68" s="127"/>
      <c r="Q68" s="127"/>
      <c r="R68" s="127"/>
      <c r="S68" s="127"/>
      <c r="T68" s="127"/>
      <c r="U68" s="127"/>
      <c r="V68" s="127"/>
      <c r="W68" s="127"/>
      <c r="AB68" s="5"/>
      <c r="AC68" s="76"/>
      <c r="AD68" s="78"/>
      <c r="AE68" s="78"/>
      <c r="AF68" s="11"/>
      <c r="AG68" s="11"/>
      <c r="AK68" s="5"/>
    </row>
    <row r="69" spans="6:37" hidden="1" x14ac:dyDescent="0.25">
      <c r="F69" s="49"/>
      <c r="G69" s="382" t="s">
        <v>7</v>
      </c>
      <c r="H69" s="382"/>
      <c r="I69" s="10">
        <v>10</v>
      </c>
      <c r="J69" s="59">
        <v>10</v>
      </c>
      <c r="K69" s="4"/>
      <c r="L69" s="4"/>
      <c r="M69" s="4"/>
      <c r="N69" s="48"/>
      <c r="O69" s="127"/>
      <c r="P69" s="127"/>
      <c r="Q69" s="127"/>
      <c r="R69" s="127"/>
      <c r="S69" s="127"/>
      <c r="T69" s="127"/>
      <c r="U69" s="127"/>
      <c r="V69" s="127"/>
      <c r="W69" s="127"/>
      <c r="AB69" s="5"/>
      <c r="AC69" s="76"/>
      <c r="AD69" s="78"/>
      <c r="AE69" s="78"/>
      <c r="AF69" s="11"/>
      <c r="AG69" s="11"/>
      <c r="AK69" s="5"/>
    </row>
    <row r="70" spans="6:37" hidden="1" x14ac:dyDescent="0.25">
      <c r="F70" s="49"/>
      <c r="G70" s="381" t="s">
        <v>4</v>
      </c>
      <c r="H70" s="382"/>
      <c r="I70" s="10">
        <v>10</v>
      </c>
      <c r="J70" s="59">
        <v>10</v>
      </c>
      <c r="K70" s="4"/>
      <c r="L70" s="4"/>
      <c r="M70" s="4"/>
      <c r="N70" s="48"/>
      <c r="O70" s="127"/>
      <c r="P70" s="127"/>
      <c r="Q70" s="127"/>
      <c r="R70" s="127"/>
      <c r="S70" s="127"/>
      <c r="T70" s="127"/>
      <c r="U70" s="127"/>
      <c r="V70" s="127"/>
      <c r="W70" s="127"/>
      <c r="AB70" s="5"/>
      <c r="AC70" s="76"/>
      <c r="AD70" s="78"/>
      <c r="AE70" s="78"/>
      <c r="AF70" s="11"/>
      <c r="AG70" s="11"/>
      <c r="AK70" s="5"/>
    </row>
    <row r="71" spans="6:37" hidden="1" x14ac:dyDescent="0.25">
      <c r="F71" s="49"/>
      <c r="G71" s="382" t="s">
        <v>9</v>
      </c>
      <c r="H71" s="382"/>
      <c r="I71" s="10">
        <v>15</v>
      </c>
      <c r="J71" s="59">
        <v>15</v>
      </c>
      <c r="K71" s="4"/>
      <c r="L71" s="4"/>
      <c r="M71" s="4"/>
      <c r="N71" s="48"/>
      <c r="O71" s="127"/>
      <c r="P71" s="127"/>
      <c r="Q71" s="127"/>
      <c r="R71" s="127"/>
      <c r="S71" s="127"/>
      <c r="T71" s="127"/>
      <c r="U71" s="127"/>
      <c r="V71" s="127"/>
      <c r="W71" s="127"/>
      <c r="AB71" s="5"/>
      <c r="AC71" s="76"/>
      <c r="AD71" s="78"/>
      <c r="AE71" s="78"/>
      <c r="AF71" s="11"/>
      <c r="AG71" s="11"/>
      <c r="AK71" s="5"/>
    </row>
    <row r="72" spans="6:37" hidden="1" x14ac:dyDescent="0.25">
      <c r="F72" s="49"/>
      <c r="G72" s="381" t="s">
        <v>41</v>
      </c>
      <c r="H72" s="382"/>
      <c r="I72" s="10">
        <v>45</v>
      </c>
      <c r="J72" s="59">
        <v>45</v>
      </c>
      <c r="K72" s="4"/>
      <c r="L72" s="4"/>
      <c r="M72" s="4"/>
      <c r="N72" s="48"/>
      <c r="O72" s="127"/>
      <c r="P72" s="127"/>
      <c r="Q72" s="127"/>
      <c r="R72" s="127"/>
      <c r="S72" s="127"/>
      <c r="T72" s="127"/>
      <c r="U72" s="127"/>
      <c r="V72" s="127"/>
      <c r="W72" s="127"/>
      <c r="AB72" s="5"/>
      <c r="AC72" s="76"/>
      <c r="AD72" s="78"/>
      <c r="AE72" s="78"/>
      <c r="AF72" s="11"/>
      <c r="AG72" s="11"/>
      <c r="AK72" s="5"/>
    </row>
    <row r="73" spans="6:37" ht="32.25" customHeight="1" x14ac:dyDescent="0.25">
      <c r="F73" s="49"/>
      <c r="G73" s="334" t="s">
        <v>38</v>
      </c>
      <c r="H73" s="334"/>
      <c r="I73" s="346">
        <v>75</v>
      </c>
      <c r="J73" s="348"/>
      <c r="K73" s="9">
        <v>5.7</v>
      </c>
      <c r="L73" s="9">
        <v>1.2</v>
      </c>
      <c r="M73" s="9">
        <v>35.9</v>
      </c>
      <c r="N73" s="105">
        <v>176.2</v>
      </c>
      <c r="O73" s="173">
        <v>65.23</v>
      </c>
      <c r="P73" s="173">
        <v>9.3800000000000008</v>
      </c>
      <c r="Q73" s="173">
        <v>16</v>
      </c>
      <c r="R73" s="173">
        <v>86.7</v>
      </c>
      <c r="S73" s="173">
        <v>2.7</v>
      </c>
      <c r="T73" s="173"/>
      <c r="U73" s="173">
        <v>0.2</v>
      </c>
      <c r="V73" s="173">
        <v>0.22</v>
      </c>
      <c r="W73" s="107"/>
      <c r="AB73" s="5"/>
      <c r="AC73" s="76"/>
      <c r="AD73" s="78"/>
      <c r="AE73" s="78"/>
      <c r="AF73" s="11"/>
      <c r="AG73" s="11"/>
      <c r="AK73" s="5"/>
    </row>
    <row r="74" spans="6:37" ht="31.5" customHeight="1" x14ac:dyDescent="0.25">
      <c r="F74" s="49"/>
      <c r="G74" s="334" t="s">
        <v>17</v>
      </c>
      <c r="H74" s="334"/>
      <c r="I74" s="333">
        <v>75</v>
      </c>
      <c r="J74" s="333"/>
      <c r="K74" s="9">
        <v>5.4</v>
      </c>
      <c r="L74" s="9">
        <v>0.84</v>
      </c>
      <c r="M74" s="9">
        <v>34.700000000000003</v>
      </c>
      <c r="N74" s="105">
        <v>177.7</v>
      </c>
      <c r="O74" s="173">
        <v>67.34</v>
      </c>
      <c r="P74" s="173">
        <v>34.700000000000003</v>
      </c>
      <c r="Q74" s="173">
        <v>15</v>
      </c>
      <c r="R74" s="173">
        <v>83.7</v>
      </c>
      <c r="S74" s="173">
        <v>2.1</v>
      </c>
      <c r="T74" s="173"/>
      <c r="U74" s="173">
        <v>0.2</v>
      </c>
      <c r="V74" s="173">
        <v>0.22</v>
      </c>
      <c r="W74" s="176"/>
      <c r="Z74" s="5"/>
      <c r="AA74" s="5"/>
      <c r="AB74" s="32"/>
      <c r="AC74" s="11"/>
      <c r="AD74" s="1"/>
      <c r="AE74" s="1"/>
      <c r="AF74" s="1"/>
      <c r="AG74" s="1"/>
      <c r="AK74" s="5"/>
    </row>
    <row r="75" spans="6:37" ht="27.75" customHeight="1" x14ac:dyDescent="0.25">
      <c r="F75" s="2">
        <v>255</v>
      </c>
      <c r="G75" s="375" t="s">
        <v>101</v>
      </c>
      <c r="H75" s="376"/>
      <c r="I75" s="346">
        <v>200</v>
      </c>
      <c r="J75" s="348"/>
      <c r="K75" s="9">
        <v>0.44</v>
      </c>
      <c r="L75" s="9">
        <v>0.02</v>
      </c>
      <c r="M75" s="9">
        <v>31.74</v>
      </c>
      <c r="N75" s="105">
        <v>125.8</v>
      </c>
      <c r="O75" s="201">
        <v>29.3</v>
      </c>
      <c r="P75" s="201">
        <v>32.4</v>
      </c>
      <c r="Q75" s="201">
        <v>12.4</v>
      </c>
      <c r="R75" s="201">
        <v>23.44</v>
      </c>
      <c r="S75" s="201">
        <v>0.7</v>
      </c>
      <c r="T75" s="201"/>
      <c r="U75" s="201">
        <v>1.6E-2</v>
      </c>
      <c r="V75" s="201">
        <v>2.4E-2</v>
      </c>
      <c r="W75" s="201">
        <v>0.72</v>
      </c>
      <c r="Z75" s="5"/>
      <c r="AA75" s="5"/>
      <c r="AB75" s="5"/>
      <c r="AD75" s="15"/>
      <c r="AE75" s="15"/>
      <c r="AF75" s="15"/>
      <c r="AG75" s="15"/>
    </row>
    <row r="76" spans="6:37" hidden="1" x14ac:dyDescent="0.25">
      <c r="F76" s="17"/>
      <c r="G76" s="382" t="s">
        <v>57</v>
      </c>
      <c r="H76" s="382"/>
      <c r="I76" s="8">
        <v>20</v>
      </c>
      <c r="J76" s="8">
        <v>25</v>
      </c>
      <c r="K76" s="3"/>
      <c r="L76" s="3"/>
      <c r="M76" s="3"/>
      <c r="N76" s="43"/>
      <c r="O76" s="211"/>
      <c r="P76" s="211"/>
      <c r="Q76" s="211"/>
      <c r="R76" s="211"/>
      <c r="S76" s="211"/>
      <c r="T76" s="211"/>
      <c r="U76" s="211"/>
      <c r="V76" s="211"/>
      <c r="W76" s="211"/>
      <c r="Z76" s="5"/>
      <c r="AA76" s="5"/>
      <c r="AB76" s="5"/>
    </row>
    <row r="77" spans="6:37" hidden="1" x14ac:dyDescent="0.25">
      <c r="F77" s="17"/>
      <c r="G77" s="382" t="s">
        <v>35</v>
      </c>
      <c r="H77" s="382"/>
      <c r="I77" s="8">
        <v>20</v>
      </c>
      <c r="J77" s="8">
        <v>20</v>
      </c>
      <c r="K77" s="3"/>
      <c r="L77" s="3"/>
      <c r="M77" s="3"/>
      <c r="N77" s="43"/>
      <c r="O77" s="211"/>
      <c r="P77" s="211"/>
      <c r="Q77" s="211"/>
      <c r="R77" s="211"/>
      <c r="S77" s="211"/>
      <c r="T77" s="211"/>
      <c r="U77" s="211"/>
      <c r="V77" s="211"/>
      <c r="W77" s="211"/>
    </row>
    <row r="78" spans="6:37" hidden="1" x14ac:dyDescent="0.25">
      <c r="F78" s="17"/>
      <c r="G78" s="382" t="s">
        <v>41</v>
      </c>
      <c r="H78" s="382"/>
      <c r="I78" s="8">
        <v>190</v>
      </c>
      <c r="J78" s="8">
        <v>190</v>
      </c>
      <c r="K78" s="3"/>
      <c r="L78" s="3"/>
      <c r="M78" s="3"/>
      <c r="N78" s="43"/>
      <c r="O78" s="211"/>
      <c r="P78" s="211"/>
      <c r="Q78" s="211"/>
      <c r="R78" s="211"/>
      <c r="S78" s="211"/>
      <c r="T78" s="211"/>
      <c r="U78" s="211"/>
      <c r="V78" s="211"/>
      <c r="W78" s="211"/>
    </row>
    <row r="79" spans="6:37" hidden="1" x14ac:dyDescent="0.25">
      <c r="F79" s="17"/>
      <c r="G79" s="382" t="s">
        <v>58</v>
      </c>
      <c r="H79" s="382"/>
      <c r="I79" s="8">
        <v>25</v>
      </c>
      <c r="J79" s="8">
        <v>25</v>
      </c>
      <c r="K79" s="3"/>
      <c r="L79" s="3"/>
      <c r="M79" s="3"/>
      <c r="N79" s="43"/>
      <c r="O79" s="211"/>
      <c r="P79" s="211"/>
      <c r="Q79" s="211"/>
      <c r="R79" s="211"/>
      <c r="S79" s="211"/>
      <c r="T79" s="211"/>
      <c r="U79" s="211"/>
      <c r="V79" s="211"/>
      <c r="W79" s="211"/>
    </row>
    <row r="80" spans="6:37" hidden="1" x14ac:dyDescent="0.25">
      <c r="F80" s="49"/>
      <c r="G80" s="489"/>
      <c r="H80" s="489"/>
      <c r="I80" s="8"/>
      <c r="J80" s="8"/>
      <c r="K80" s="3"/>
      <c r="L80" s="3"/>
      <c r="M80" s="3"/>
      <c r="N80" s="43"/>
      <c r="O80" s="211"/>
      <c r="P80" s="211"/>
      <c r="Q80" s="211"/>
      <c r="R80" s="211"/>
      <c r="S80" s="211"/>
      <c r="T80" s="211"/>
      <c r="U80" s="211"/>
      <c r="V80" s="211"/>
      <c r="W80" s="211"/>
    </row>
    <row r="81" spans="6:31" x14ac:dyDescent="0.25">
      <c r="F81" s="49"/>
      <c r="G81" s="340" t="s">
        <v>42</v>
      </c>
      <c r="H81" s="340"/>
      <c r="I81" s="341">
        <f>I36+I43+I55+I63+I73+I74+I75</f>
        <v>1050</v>
      </c>
      <c r="J81" s="342"/>
      <c r="K81" s="3">
        <f>SUM(K36:K79)</f>
        <v>41.07</v>
      </c>
      <c r="L81" s="3">
        <f>SUM(L36:L79)</f>
        <v>36.500000000000007</v>
      </c>
      <c r="M81" s="3">
        <f>SUM(M36:M79)</f>
        <v>174.45</v>
      </c>
      <c r="N81" s="43">
        <f>SUM(N36:N79)</f>
        <v>1111.52</v>
      </c>
      <c r="O81" s="211">
        <f>SUM(O36:O80)</f>
        <v>881.87</v>
      </c>
      <c r="P81" s="211">
        <f t="shared" ref="P81:W81" si="1">SUM(P36:P80)</f>
        <v>153.47999999999999</v>
      </c>
      <c r="Q81" s="211">
        <f t="shared" si="1"/>
        <v>98.300000000000011</v>
      </c>
      <c r="R81" s="211">
        <f t="shared" si="1"/>
        <v>388.34</v>
      </c>
      <c r="S81" s="211">
        <f t="shared" si="1"/>
        <v>9.09</v>
      </c>
      <c r="T81" s="211">
        <f t="shared" si="1"/>
        <v>54.4</v>
      </c>
      <c r="U81" s="211">
        <f t="shared" si="1"/>
        <v>0.58600000000000008</v>
      </c>
      <c r="V81" s="211">
        <f t="shared" si="1"/>
        <v>0.65400000000000003</v>
      </c>
      <c r="W81" s="211">
        <f t="shared" si="1"/>
        <v>24.299999999999997</v>
      </c>
      <c r="Z81" s="5"/>
      <c r="AA81" s="1"/>
      <c r="AB81" s="1"/>
      <c r="AC81" s="1"/>
      <c r="AD81" s="1"/>
    </row>
    <row r="82" spans="6:31" x14ac:dyDescent="0.25">
      <c r="F82" s="75"/>
      <c r="G82" s="26"/>
      <c r="H82" s="26"/>
      <c r="I82" s="27"/>
      <c r="J82" s="27"/>
      <c r="K82" s="27"/>
      <c r="L82" s="27"/>
      <c r="M82" s="27"/>
      <c r="N82" s="168">
        <f>N81/N127</f>
        <v>0.33638083132840046</v>
      </c>
      <c r="O82" s="226"/>
      <c r="P82" s="226"/>
      <c r="Q82" s="226"/>
      <c r="R82" s="226"/>
      <c r="S82" s="226"/>
      <c r="T82" s="226"/>
      <c r="U82" s="226"/>
      <c r="V82" s="226"/>
      <c r="W82" s="226"/>
      <c r="Z82" s="5"/>
      <c r="AA82" s="1"/>
      <c r="AB82" s="1"/>
      <c r="AC82" s="1"/>
      <c r="AD82" s="1"/>
    </row>
    <row r="83" spans="6:31" x14ac:dyDescent="0.25">
      <c r="F83" s="333" t="s">
        <v>59</v>
      </c>
      <c r="G83" s="333"/>
      <c r="H83" s="333"/>
      <c r="I83" s="333"/>
      <c r="J83" s="333"/>
      <c r="K83" s="333"/>
      <c r="L83" s="333"/>
      <c r="M83" s="333"/>
      <c r="N83" s="346"/>
      <c r="O83" s="176"/>
      <c r="P83" s="176"/>
      <c r="Q83" s="176"/>
      <c r="R83" s="176"/>
      <c r="S83" s="176"/>
      <c r="T83" s="176"/>
      <c r="U83" s="176"/>
      <c r="V83" s="176"/>
      <c r="W83" s="176"/>
      <c r="Z83" s="5"/>
      <c r="AA83" s="1"/>
      <c r="AB83" s="1"/>
      <c r="AC83" s="1"/>
      <c r="AD83" s="1"/>
    </row>
    <row r="84" spans="6:31" x14ac:dyDescent="0.25">
      <c r="F84" s="29">
        <v>389</v>
      </c>
      <c r="G84" s="374" t="s">
        <v>60</v>
      </c>
      <c r="H84" s="374"/>
      <c r="I84" s="337">
        <v>200</v>
      </c>
      <c r="J84" s="337"/>
      <c r="K84" s="3">
        <v>0.8</v>
      </c>
      <c r="L84" s="3">
        <v>0.6</v>
      </c>
      <c r="M84" s="3">
        <v>22</v>
      </c>
      <c r="N84" s="43">
        <v>92</v>
      </c>
      <c r="O84" s="173">
        <v>120</v>
      </c>
      <c r="P84" s="173">
        <v>14</v>
      </c>
      <c r="Q84" s="173">
        <v>8</v>
      </c>
      <c r="R84" s="173">
        <v>14</v>
      </c>
      <c r="S84" s="173">
        <v>1.4</v>
      </c>
      <c r="T84" s="173"/>
      <c r="U84" s="173">
        <v>0.02</v>
      </c>
      <c r="V84" s="173">
        <v>0.02</v>
      </c>
      <c r="W84" s="173">
        <v>4</v>
      </c>
      <c r="Z84" s="5"/>
      <c r="AA84" s="5"/>
      <c r="AB84" s="1"/>
      <c r="AC84" s="1"/>
      <c r="AD84" s="1"/>
      <c r="AE84" s="1"/>
    </row>
    <row r="85" spans="6:31" hidden="1" x14ac:dyDescent="0.25">
      <c r="F85" s="49"/>
      <c r="G85" s="382" t="s">
        <v>60</v>
      </c>
      <c r="H85" s="382"/>
      <c r="I85" s="8">
        <v>200</v>
      </c>
      <c r="J85" s="8">
        <v>200</v>
      </c>
      <c r="K85" s="3"/>
      <c r="L85" s="3"/>
      <c r="M85" s="8"/>
      <c r="N85" s="133"/>
      <c r="O85" s="171"/>
      <c r="P85" s="171"/>
      <c r="Q85" s="171"/>
      <c r="R85" s="171"/>
      <c r="S85" s="171"/>
      <c r="T85" s="171"/>
      <c r="U85" s="171"/>
      <c r="V85" s="171"/>
      <c r="W85" s="171"/>
      <c r="Z85" s="5"/>
      <c r="AA85" s="5"/>
      <c r="AB85" s="1"/>
      <c r="AC85" s="1"/>
      <c r="AD85" s="1"/>
      <c r="AE85" s="1"/>
    </row>
    <row r="86" spans="6:31" x14ac:dyDescent="0.25">
      <c r="F86" s="29">
        <v>415</v>
      </c>
      <c r="G86" s="395" t="s">
        <v>255</v>
      </c>
      <c r="H86" s="395"/>
      <c r="I86" s="337">
        <v>90</v>
      </c>
      <c r="J86" s="337"/>
      <c r="K86" s="3">
        <v>3.54</v>
      </c>
      <c r="L86" s="3">
        <v>4.57</v>
      </c>
      <c r="M86" s="3">
        <v>27.87</v>
      </c>
      <c r="N86" s="43">
        <v>185</v>
      </c>
      <c r="O86" s="173">
        <v>53</v>
      </c>
      <c r="P86" s="173">
        <v>9</v>
      </c>
      <c r="Q86" s="173">
        <v>12</v>
      </c>
      <c r="R86" s="173">
        <v>37</v>
      </c>
      <c r="S86" s="173">
        <v>0.64</v>
      </c>
      <c r="T86" s="173">
        <v>9</v>
      </c>
      <c r="U86" s="173">
        <v>0.06</v>
      </c>
      <c r="V86" s="173">
        <v>0.05</v>
      </c>
      <c r="W86" s="173"/>
      <c r="Z86" s="5"/>
      <c r="AA86" s="5"/>
      <c r="AB86" s="1"/>
      <c r="AC86" s="1"/>
      <c r="AD86" s="1"/>
      <c r="AE86" s="1"/>
    </row>
    <row r="87" spans="6:31" hidden="1" x14ac:dyDescent="0.25">
      <c r="F87" s="49"/>
      <c r="G87" s="382" t="s">
        <v>69</v>
      </c>
      <c r="H87" s="382"/>
      <c r="I87" s="8">
        <v>10</v>
      </c>
      <c r="J87" s="30">
        <v>10</v>
      </c>
      <c r="K87" s="10"/>
      <c r="L87" s="10"/>
      <c r="M87" s="10"/>
      <c r="N87" s="57"/>
      <c r="O87" s="171"/>
      <c r="P87" s="171"/>
      <c r="Q87" s="171"/>
      <c r="R87" s="171"/>
      <c r="S87" s="171"/>
      <c r="T87" s="171"/>
      <c r="U87" s="171"/>
      <c r="V87" s="171"/>
      <c r="W87" s="171"/>
      <c r="Z87" s="5"/>
      <c r="AA87" s="5"/>
      <c r="AB87" s="1"/>
      <c r="AC87" s="1"/>
      <c r="AD87" s="1"/>
      <c r="AE87" s="1"/>
    </row>
    <row r="88" spans="6:31" hidden="1" x14ac:dyDescent="0.25">
      <c r="F88" s="49"/>
      <c r="G88" s="382" t="s">
        <v>8</v>
      </c>
      <c r="H88" s="382"/>
      <c r="I88" s="8">
        <v>6</v>
      </c>
      <c r="J88" s="30">
        <v>6</v>
      </c>
      <c r="K88" s="10"/>
      <c r="L88" s="10"/>
      <c r="M88" s="10"/>
      <c r="N88" s="57"/>
      <c r="O88" s="171"/>
      <c r="P88" s="171"/>
      <c r="Q88" s="171"/>
      <c r="R88" s="171"/>
      <c r="S88" s="171"/>
      <c r="T88" s="171"/>
      <c r="U88" s="171"/>
      <c r="V88" s="171"/>
      <c r="W88" s="171"/>
      <c r="Z88" s="5"/>
      <c r="AA88" s="5"/>
      <c r="AB88" s="1"/>
      <c r="AC88" s="1"/>
      <c r="AD88" s="1"/>
      <c r="AE88" s="1"/>
    </row>
    <row r="89" spans="6:31" s="11" customFormat="1" hidden="1" x14ac:dyDescent="0.25">
      <c r="F89" s="10"/>
      <c r="G89" s="381" t="s">
        <v>4</v>
      </c>
      <c r="H89" s="382"/>
      <c r="I89" s="8">
        <v>60</v>
      </c>
      <c r="J89" s="110">
        <v>60</v>
      </c>
      <c r="K89" s="10"/>
      <c r="L89" s="10"/>
      <c r="M89" s="10"/>
      <c r="N89" s="57"/>
      <c r="O89" s="171"/>
      <c r="P89" s="171"/>
      <c r="Q89" s="171"/>
      <c r="R89" s="171"/>
      <c r="S89" s="171"/>
      <c r="T89" s="171"/>
      <c r="U89" s="171"/>
      <c r="V89" s="171"/>
      <c r="W89" s="171"/>
    </row>
    <row r="90" spans="6:31" s="11" customFormat="1" hidden="1" x14ac:dyDescent="0.25">
      <c r="F90" s="10"/>
      <c r="G90" s="412" t="s">
        <v>122</v>
      </c>
      <c r="H90" s="393"/>
      <c r="I90" s="133">
        <v>2</v>
      </c>
      <c r="J90" s="135">
        <v>2</v>
      </c>
      <c r="K90" s="134"/>
      <c r="L90" s="92"/>
      <c r="M90" s="92"/>
      <c r="N90" s="234"/>
      <c r="O90" s="171"/>
      <c r="P90" s="171"/>
      <c r="Q90" s="171"/>
      <c r="R90" s="171"/>
      <c r="S90" s="171"/>
      <c r="T90" s="171"/>
      <c r="U90" s="171"/>
      <c r="V90" s="171"/>
      <c r="W90" s="171"/>
    </row>
    <row r="91" spans="6:31" s="11" customFormat="1" hidden="1" x14ac:dyDescent="0.25">
      <c r="F91" s="10"/>
      <c r="G91" s="381" t="s">
        <v>33</v>
      </c>
      <c r="H91" s="382"/>
      <c r="I91" s="8">
        <v>30</v>
      </c>
      <c r="J91" s="72">
        <v>30</v>
      </c>
      <c r="K91" s="92"/>
      <c r="L91" s="92"/>
      <c r="M91" s="92"/>
      <c r="N91" s="234"/>
      <c r="O91" s="171"/>
      <c r="P91" s="171"/>
      <c r="Q91" s="171"/>
      <c r="R91" s="171"/>
      <c r="S91" s="171"/>
      <c r="T91" s="171"/>
      <c r="U91" s="171"/>
      <c r="V91" s="171"/>
      <c r="W91" s="171"/>
    </row>
    <row r="92" spans="6:31" s="11" customFormat="1" hidden="1" x14ac:dyDescent="0.25">
      <c r="F92" s="10"/>
      <c r="G92" s="381" t="s">
        <v>102</v>
      </c>
      <c r="H92" s="382"/>
      <c r="I92" s="72"/>
      <c r="J92" s="72">
        <v>108</v>
      </c>
      <c r="K92" s="92"/>
      <c r="L92" s="92"/>
      <c r="M92" s="92"/>
      <c r="N92" s="234"/>
      <c r="O92" s="171"/>
      <c r="P92" s="171"/>
      <c r="Q92" s="171"/>
      <c r="R92" s="171"/>
      <c r="S92" s="171"/>
      <c r="T92" s="171"/>
      <c r="U92" s="171"/>
      <c r="V92" s="171"/>
      <c r="W92" s="171"/>
    </row>
    <row r="93" spans="6:31" s="11" customFormat="1" hidden="1" x14ac:dyDescent="0.25">
      <c r="F93" s="10"/>
      <c r="G93" s="381" t="s">
        <v>256</v>
      </c>
      <c r="H93" s="382"/>
      <c r="I93" s="72">
        <v>5</v>
      </c>
      <c r="J93" s="72">
        <v>5</v>
      </c>
      <c r="K93" s="92"/>
      <c r="L93" s="92"/>
      <c r="M93" s="92"/>
      <c r="N93" s="234"/>
      <c r="O93" s="171"/>
      <c r="P93" s="171"/>
      <c r="Q93" s="171"/>
      <c r="R93" s="171"/>
      <c r="S93" s="171"/>
      <c r="T93" s="171"/>
      <c r="U93" s="171"/>
      <c r="V93" s="171"/>
      <c r="W93" s="171"/>
    </row>
    <row r="94" spans="6:31" s="11" customFormat="1" ht="30" hidden="1" customHeight="1" x14ac:dyDescent="0.25">
      <c r="F94" s="10"/>
      <c r="G94" s="538" t="s">
        <v>257</v>
      </c>
      <c r="H94" s="410"/>
      <c r="I94" s="136">
        <v>2</v>
      </c>
      <c r="J94" s="136">
        <v>2</v>
      </c>
      <c r="K94" s="92"/>
      <c r="L94" s="92"/>
      <c r="M94" s="92"/>
      <c r="N94" s="234"/>
      <c r="O94" s="171"/>
      <c r="P94" s="171"/>
      <c r="Q94" s="171"/>
      <c r="R94" s="171"/>
      <c r="S94" s="171"/>
      <c r="T94" s="171"/>
      <c r="U94" s="171"/>
      <c r="V94" s="171"/>
      <c r="W94" s="171"/>
    </row>
    <row r="95" spans="6:31" s="11" customFormat="1" ht="18" hidden="1" customHeight="1" x14ac:dyDescent="0.25">
      <c r="F95" s="10"/>
      <c r="G95" s="440" t="s">
        <v>258</v>
      </c>
      <c r="H95" s="441"/>
      <c r="I95" s="136">
        <v>3</v>
      </c>
      <c r="J95" s="136">
        <v>3</v>
      </c>
      <c r="K95" s="92"/>
      <c r="L95" s="92"/>
      <c r="M95" s="92"/>
      <c r="N95" s="234"/>
      <c r="O95" s="171"/>
      <c r="P95" s="171"/>
      <c r="Q95" s="171"/>
      <c r="R95" s="171"/>
      <c r="S95" s="171"/>
      <c r="T95" s="171"/>
      <c r="U95" s="171"/>
      <c r="V95" s="171"/>
      <c r="W95" s="171"/>
    </row>
    <row r="96" spans="6:31" x14ac:dyDescent="0.25">
      <c r="F96" s="49"/>
      <c r="G96" s="537" t="s">
        <v>42</v>
      </c>
      <c r="H96" s="537"/>
      <c r="I96" s="341">
        <f>I84+I86</f>
        <v>290</v>
      </c>
      <c r="J96" s="342"/>
      <c r="K96" s="6">
        <f>SUM(K84:K91)</f>
        <v>4.34</v>
      </c>
      <c r="L96" s="6">
        <f>SUM(L84:L91)</f>
        <v>5.17</v>
      </c>
      <c r="M96" s="6">
        <f>SUM(M84:M91)</f>
        <v>49.870000000000005</v>
      </c>
      <c r="N96" s="121">
        <f>SUM(N84:N91)</f>
        <v>277</v>
      </c>
      <c r="O96" s="211">
        <f>SUM(O84:O95)</f>
        <v>173</v>
      </c>
      <c r="P96" s="211">
        <f t="shared" ref="P96:W96" si="2">SUM(P84:P95)</f>
        <v>23</v>
      </c>
      <c r="Q96" s="211">
        <f t="shared" si="2"/>
        <v>20</v>
      </c>
      <c r="R96" s="211">
        <f t="shared" si="2"/>
        <v>51</v>
      </c>
      <c r="S96" s="211">
        <f t="shared" si="2"/>
        <v>2.04</v>
      </c>
      <c r="T96" s="211">
        <f t="shared" si="2"/>
        <v>9</v>
      </c>
      <c r="U96" s="211">
        <f t="shared" si="2"/>
        <v>0.08</v>
      </c>
      <c r="V96" s="211">
        <f t="shared" si="2"/>
        <v>7.0000000000000007E-2</v>
      </c>
      <c r="W96" s="211">
        <f t="shared" si="2"/>
        <v>4</v>
      </c>
    </row>
    <row r="97" spans="6:34" x14ac:dyDescent="0.25">
      <c r="F97" s="75"/>
      <c r="G97" s="26"/>
      <c r="H97" s="26"/>
      <c r="I97" s="27"/>
      <c r="J97" s="27"/>
      <c r="K97" s="27"/>
      <c r="L97" s="27"/>
      <c r="M97" s="27"/>
      <c r="N97" s="168">
        <f>N96/N127</f>
        <v>8.3828892217834086E-2</v>
      </c>
      <c r="O97" s="226"/>
      <c r="P97" s="226"/>
      <c r="Q97" s="226"/>
      <c r="R97" s="226"/>
      <c r="S97" s="226"/>
      <c r="T97" s="226"/>
      <c r="U97" s="226"/>
      <c r="V97" s="226"/>
      <c r="W97" s="226"/>
    </row>
    <row r="98" spans="6:34" x14ac:dyDescent="0.25">
      <c r="F98" s="333" t="s">
        <v>74</v>
      </c>
      <c r="G98" s="333"/>
      <c r="H98" s="333"/>
      <c r="I98" s="333"/>
      <c r="J98" s="333"/>
      <c r="K98" s="333"/>
      <c r="L98" s="333"/>
      <c r="M98" s="333"/>
      <c r="N98" s="346"/>
      <c r="O98" s="176"/>
      <c r="P98" s="176"/>
      <c r="Q98" s="176"/>
      <c r="R98" s="176"/>
      <c r="S98" s="176"/>
      <c r="T98" s="176"/>
      <c r="U98" s="176"/>
      <c r="V98" s="176"/>
      <c r="W98" s="176"/>
    </row>
    <row r="99" spans="6:34" ht="18.75" customHeight="1" x14ac:dyDescent="0.25">
      <c r="F99" s="29">
        <v>146</v>
      </c>
      <c r="G99" s="334" t="s">
        <v>302</v>
      </c>
      <c r="H99" s="334"/>
      <c r="I99" s="333">
        <v>120</v>
      </c>
      <c r="J99" s="333"/>
      <c r="K99" s="9">
        <v>7.08</v>
      </c>
      <c r="L99" s="9">
        <v>9.2200000000000006</v>
      </c>
      <c r="M99" s="9">
        <v>4.66</v>
      </c>
      <c r="N99" s="105">
        <v>223.85</v>
      </c>
      <c r="O99" s="173">
        <v>147.4</v>
      </c>
      <c r="P99" s="173">
        <v>42.4</v>
      </c>
      <c r="Q99" s="173">
        <v>21.3</v>
      </c>
      <c r="R99" s="173">
        <v>94.5</v>
      </c>
      <c r="S99" s="173">
        <v>0.42</v>
      </c>
      <c r="T99" s="173">
        <v>24.5</v>
      </c>
      <c r="U99" s="173">
        <v>0.06</v>
      </c>
      <c r="V99" s="173">
        <v>0.6</v>
      </c>
      <c r="W99" s="173">
        <v>0.78</v>
      </c>
      <c r="AB99" s="5"/>
      <c r="AC99" s="32"/>
      <c r="AD99" s="11"/>
      <c r="AE99" s="11"/>
      <c r="AF99" s="11"/>
      <c r="AG99" s="11"/>
      <c r="AH99" s="11"/>
    </row>
    <row r="100" spans="6:34" hidden="1" x14ac:dyDescent="0.25">
      <c r="F100" s="49"/>
      <c r="G100" s="381" t="s">
        <v>301</v>
      </c>
      <c r="H100" s="382"/>
      <c r="I100" s="10">
        <v>200</v>
      </c>
      <c r="J100" s="10">
        <v>130</v>
      </c>
      <c r="K100" s="4"/>
      <c r="L100" s="4"/>
      <c r="M100" s="4"/>
      <c r="N100" s="48"/>
      <c r="O100" s="170"/>
      <c r="P100" s="170"/>
      <c r="Q100" s="170"/>
      <c r="R100" s="170"/>
      <c r="S100" s="170"/>
      <c r="T100" s="170"/>
      <c r="U100" s="170"/>
      <c r="V100" s="170"/>
      <c r="W100" s="170"/>
      <c r="AB100" s="5"/>
      <c r="AC100" s="32"/>
      <c r="AD100" s="11"/>
      <c r="AE100" s="11"/>
      <c r="AF100" s="11"/>
      <c r="AG100" s="11"/>
      <c r="AH100" s="11"/>
    </row>
    <row r="101" spans="6:34" hidden="1" x14ac:dyDescent="0.25">
      <c r="F101" s="49"/>
      <c r="G101" s="382" t="s">
        <v>106</v>
      </c>
      <c r="H101" s="382"/>
      <c r="I101" s="10">
        <v>6</v>
      </c>
      <c r="J101" s="10">
        <v>6</v>
      </c>
      <c r="K101" s="4"/>
      <c r="L101" s="4"/>
      <c r="M101" s="4"/>
      <c r="N101" s="48"/>
      <c r="O101" s="170"/>
      <c r="P101" s="170"/>
      <c r="Q101" s="170"/>
      <c r="R101" s="170"/>
      <c r="S101" s="170"/>
      <c r="T101" s="170"/>
      <c r="U101" s="170"/>
      <c r="V101" s="170"/>
      <c r="W101" s="170"/>
      <c r="AB101" s="5"/>
      <c r="AC101" s="32"/>
      <c r="AD101" s="11"/>
      <c r="AE101" s="11"/>
      <c r="AF101" s="11"/>
      <c r="AG101" s="11"/>
      <c r="AH101" s="11"/>
    </row>
    <row r="102" spans="6:34" hidden="1" x14ac:dyDescent="0.25">
      <c r="F102" s="49"/>
      <c r="G102" s="382" t="s">
        <v>10</v>
      </c>
      <c r="H102" s="382"/>
      <c r="I102" s="10">
        <v>5</v>
      </c>
      <c r="J102" s="10">
        <v>5</v>
      </c>
      <c r="K102" s="4"/>
      <c r="L102" s="4"/>
      <c r="M102" s="4"/>
      <c r="N102" s="48"/>
      <c r="O102" s="170"/>
      <c r="P102" s="170"/>
      <c r="Q102" s="170"/>
      <c r="R102" s="170"/>
      <c r="S102" s="170"/>
      <c r="T102" s="170"/>
      <c r="U102" s="170"/>
      <c r="V102" s="170"/>
      <c r="W102" s="170"/>
      <c r="AB102" s="5"/>
      <c r="AC102" s="32"/>
      <c r="AD102" s="11"/>
      <c r="AE102" s="1"/>
      <c r="AF102" s="1"/>
      <c r="AG102" s="1"/>
      <c r="AH102" s="1"/>
    </row>
    <row r="103" spans="6:34" ht="29.25" customHeight="1" x14ac:dyDescent="0.25">
      <c r="F103" s="29">
        <v>217</v>
      </c>
      <c r="G103" s="395" t="s">
        <v>171</v>
      </c>
      <c r="H103" s="395"/>
      <c r="I103" s="333">
        <v>300</v>
      </c>
      <c r="J103" s="333"/>
      <c r="K103" s="9">
        <v>4.0999999999999996</v>
      </c>
      <c r="L103" s="9">
        <v>4.62</v>
      </c>
      <c r="M103" s="9">
        <v>23.46</v>
      </c>
      <c r="N103" s="105">
        <v>175.78</v>
      </c>
      <c r="O103" s="173">
        <v>332</v>
      </c>
      <c r="P103" s="173">
        <v>24.6</v>
      </c>
      <c r="Q103" s="173">
        <v>18.5</v>
      </c>
      <c r="R103" s="173">
        <v>57.7</v>
      </c>
      <c r="S103" s="173">
        <v>0.67</v>
      </c>
      <c r="T103" s="173"/>
      <c r="U103" s="173">
        <v>0.09</v>
      </c>
      <c r="V103" s="173">
        <v>7.0000000000000007E-2</v>
      </c>
      <c r="W103" s="173">
        <v>12.1</v>
      </c>
    </row>
    <row r="104" spans="6:34" ht="18" hidden="1" customHeight="1" x14ac:dyDescent="0.25">
      <c r="F104" s="39"/>
      <c r="G104" s="382" t="s">
        <v>5</v>
      </c>
      <c r="H104" s="382"/>
      <c r="I104" s="10">
        <v>250</v>
      </c>
      <c r="J104" s="10">
        <v>187</v>
      </c>
      <c r="K104" s="4"/>
      <c r="L104" s="4"/>
      <c r="M104" s="4"/>
      <c r="N104" s="48"/>
      <c r="O104" s="170"/>
      <c r="P104" s="170"/>
      <c r="Q104" s="170"/>
      <c r="R104" s="170"/>
      <c r="S104" s="170"/>
      <c r="T104" s="170"/>
      <c r="U104" s="170"/>
      <c r="V104" s="170"/>
      <c r="W104" s="170"/>
    </row>
    <row r="105" spans="6:34" ht="18" hidden="1" customHeight="1" x14ac:dyDescent="0.25">
      <c r="F105" s="39"/>
      <c r="G105" s="39" t="s">
        <v>223</v>
      </c>
      <c r="H105" s="19"/>
      <c r="I105" s="10"/>
      <c r="J105" s="10">
        <v>175</v>
      </c>
      <c r="K105" s="4"/>
      <c r="L105" s="4"/>
      <c r="M105" s="4"/>
      <c r="N105" s="48"/>
      <c r="O105" s="170"/>
      <c r="P105" s="170"/>
      <c r="Q105" s="170"/>
      <c r="R105" s="170"/>
      <c r="S105" s="170"/>
      <c r="T105" s="170"/>
      <c r="U105" s="170"/>
      <c r="V105" s="170"/>
      <c r="W105" s="170"/>
    </row>
    <row r="106" spans="6:34" hidden="1" x14ac:dyDescent="0.25">
      <c r="F106" s="39"/>
      <c r="G106" s="382" t="s">
        <v>53</v>
      </c>
      <c r="H106" s="382"/>
      <c r="I106" s="10">
        <v>200</v>
      </c>
      <c r="J106" s="10">
        <v>160</v>
      </c>
      <c r="K106" s="4"/>
      <c r="L106" s="4"/>
      <c r="M106" s="4"/>
      <c r="N106" s="48"/>
      <c r="O106" s="170"/>
      <c r="P106" s="170"/>
      <c r="Q106" s="170"/>
      <c r="R106" s="170"/>
      <c r="S106" s="170"/>
      <c r="T106" s="170"/>
      <c r="U106" s="170"/>
      <c r="V106" s="170"/>
      <c r="W106" s="170"/>
    </row>
    <row r="107" spans="6:34" hidden="1" x14ac:dyDescent="0.25">
      <c r="F107" s="39"/>
      <c r="G107" s="39" t="s">
        <v>224</v>
      </c>
      <c r="H107" s="19"/>
      <c r="I107" s="10"/>
      <c r="J107" s="10">
        <v>94</v>
      </c>
      <c r="K107" s="4"/>
      <c r="L107" s="4"/>
      <c r="M107" s="4"/>
      <c r="N107" s="48"/>
      <c r="O107" s="170"/>
      <c r="P107" s="170"/>
      <c r="Q107" s="170"/>
      <c r="R107" s="170"/>
      <c r="S107" s="170"/>
      <c r="T107" s="170"/>
      <c r="U107" s="170"/>
      <c r="V107" s="170"/>
      <c r="W107" s="170"/>
    </row>
    <row r="108" spans="6:34" hidden="1" x14ac:dyDescent="0.25">
      <c r="F108" s="39"/>
      <c r="G108" s="382" t="s">
        <v>33</v>
      </c>
      <c r="H108" s="382"/>
      <c r="I108" s="10">
        <v>40</v>
      </c>
      <c r="J108" s="10">
        <v>40</v>
      </c>
      <c r="K108" s="4"/>
      <c r="L108" s="4"/>
      <c r="M108" s="4"/>
      <c r="N108" s="48"/>
      <c r="O108" s="170"/>
      <c r="P108" s="170"/>
      <c r="Q108" s="170"/>
      <c r="R108" s="170"/>
      <c r="S108" s="170"/>
      <c r="T108" s="170"/>
      <c r="U108" s="170"/>
      <c r="V108" s="170"/>
      <c r="W108" s="170"/>
    </row>
    <row r="109" spans="6:34" hidden="1" x14ac:dyDescent="0.25">
      <c r="F109" s="39"/>
      <c r="G109" s="382" t="s">
        <v>9</v>
      </c>
      <c r="H109" s="382"/>
      <c r="I109" s="10">
        <v>10</v>
      </c>
      <c r="J109" s="10">
        <v>10</v>
      </c>
      <c r="K109" s="4"/>
      <c r="L109" s="4"/>
      <c r="M109" s="4"/>
      <c r="N109" s="48"/>
      <c r="O109" s="170"/>
      <c r="P109" s="170"/>
      <c r="Q109" s="170"/>
      <c r="R109" s="170"/>
      <c r="S109" s="170"/>
      <c r="T109" s="170"/>
      <c r="U109" s="170"/>
      <c r="V109" s="170"/>
      <c r="W109" s="170"/>
    </row>
    <row r="110" spans="6:34" ht="21.75" customHeight="1" x14ac:dyDescent="0.25">
      <c r="F110" s="29">
        <v>209</v>
      </c>
      <c r="G110" s="338" t="s">
        <v>67</v>
      </c>
      <c r="H110" s="349"/>
      <c r="I110" s="333">
        <v>40</v>
      </c>
      <c r="J110" s="333"/>
      <c r="K110" s="9">
        <v>5.08</v>
      </c>
      <c r="L110" s="9">
        <v>4.3600000000000003</v>
      </c>
      <c r="M110" s="9">
        <v>0.28000000000000003</v>
      </c>
      <c r="N110" s="105">
        <v>62.8</v>
      </c>
      <c r="O110" s="173">
        <v>56</v>
      </c>
      <c r="P110" s="173">
        <v>22</v>
      </c>
      <c r="Q110" s="173">
        <v>4.8</v>
      </c>
      <c r="R110" s="173">
        <v>76</v>
      </c>
      <c r="S110" s="175">
        <v>1</v>
      </c>
      <c r="T110" s="173">
        <v>100</v>
      </c>
      <c r="U110" s="173">
        <v>0.03</v>
      </c>
      <c r="V110" s="173">
        <v>0.18</v>
      </c>
      <c r="W110" s="176"/>
    </row>
    <row r="111" spans="6:34" ht="30.75" customHeight="1" x14ac:dyDescent="0.25">
      <c r="F111" s="49"/>
      <c r="G111" s="334" t="s">
        <v>38</v>
      </c>
      <c r="H111" s="334"/>
      <c r="I111" s="346">
        <v>50</v>
      </c>
      <c r="J111" s="348"/>
      <c r="K111" s="9">
        <v>3.8</v>
      </c>
      <c r="L111" s="9">
        <v>0.8</v>
      </c>
      <c r="M111" s="9">
        <v>23.9</v>
      </c>
      <c r="N111" s="105">
        <v>117</v>
      </c>
      <c r="O111" s="173">
        <v>43</v>
      </c>
      <c r="P111" s="173">
        <v>6</v>
      </c>
      <c r="Q111" s="173">
        <v>10</v>
      </c>
      <c r="R111" s="173">
        <v>57</v>
      </c>
      <c r="S111" s="173">
        <v>1.8</v>
      </c>
      <c r="T111" s="173"/>
      <c r="U111" s="173">
        <v>0.13</v>
      </c>
      <c r="V111" s="173">
        <v>0.14000000000000001</v>
      </c>
      <c r="W111" s="170"/>
    </row>
    <row r="112" spans="6:34" ht="31.5" customHeight="1" x14ac:dyDescent="0.25">
      <c r="F112" s="49"/>
      <c r="G112" s="395" t="s">
        <v>17</v>
      </c>
      <c r="H112" s="395"/>
      <c r="I112" s="333">
        <v>75</v>
      </c>
      <c r="J112" s="333"/>
      <c r="K112" s="9">
        <v>5.4</v>
      </c>
      <c r="L112" s="9">
        <v>0.84</v>
      </c>
      <c r="M112" s="9">
        <v>34.700000000000003</v>
      </c>
      <c r="N112" s="105">
        <v>177.7</v>
      </c>
      <c r="O112" s="173">
        <v>67.34</v>
      </c>
      <c r="P112" s="173">
        <v>34.700000000000003</v>
      </c>
      <c r="Q112" s="173">
        <v>15</v>
      </c>
      <c r="R112" s="173">
        <v>83.7</v>
      </c>
      <c r="S112" s="173">
        <v>2.1</v>
      </c>
      <c r="T112" s="173"/>
      <c r="U112" s="173">
        <v>0.2</v>
      </c>
      <c r="V112" s="173">
        <v>0.22</v>
      </c>
      <c r="W112" s="170"/>
    </row>
    <row r="113" spans="6:31" x14ac:dyDescent="0.25">
      <c r="F113" s="29">
        <v>269</v>
      </c>
      <c r="G113" s="394" t="s">
        <v>68</v>
      </c>
      <c r="H113" s="394"/>
      <c r="I113" s="337">
        <v>200</v>
      </c>
      <c r="J113" s="337"/>
      <c r="K113" s="3">
        <v>2.9</v>
      </c>
      <c r="L113" s="3">
        <v>3.6</v>
      </c>
      <c r="M113" s="3">
        <v>19.75</v>
      </c>
      <c r="N113" s="43">
        <v>123.7</v>
      </c>
      <c r="O113" s="173">
        <v>154</v>
      </c>
      <c r="P113" s="173">
        <v>126</v>
      </c>
      <c r="Q113" s="173">
        <v>15</v>
      </c>
      <c r="R113" s="173">
        <v>92</v>
      </c>
      <c r="S113" s="173">
        <v>0.41</v>
      </c>
      <c r="T113" s="173">
        <v>10</v>
      </c>
      <c r="U113" s="173">
        <v>0.04</v>
      </c>
      <c r="V113" s="173">
        <v>0.16</v>
      </c>
      <c r="W113" s="173">
        <v>1.33</v>
      </c>
    </row>
    <row r="114" spans="6:31" hidden="1" x14ac:dyDescent="0.25">
      <c r="F114" s="39"/>
      <c r="G114" s="392" t="s">
        <v>11</v>
      </c>
      <c r="H114" s="392"/>
      <c r="I114" s="10">
        <v>0.2</v>
      </c>
      <c r="J114" s="10">
        <v>0.2</v>
      </c>
      <c r="K114" s="3"/>
      <c r="L114" s="3"/>
      <c r="M114" s="3"/>
      <c r="N114" s="43"/>
      <c r="O114" s="211"/>
      <c r="P114" s="211"/>
      <c r="Q114" s="211"/>
      <c r="R114" s="211"/>
      <c r="S114" s="211"/>
      <c r="T114" s="211"/>
      <c r="U114" s="211"/>
      <c r="V114" s="211"/>
      <c r="W114" s="211"/>
    </row>
    <row r="115" spans="6:31" hidden="1" x14ac:dyDescent="0.25">
      <c r="F115" s="39"/>
      <c r="G115" s="392" t="s">
        <v>41</v>
      </c>
      <c r="H115" s="392"/>
      <c r="I115" s="10">
        <v>104</v>
      </c>
      <c r="J115" s="10">
        <v>104</v>
      </c>
      <c r="K115" s="3"/>
      <c r="L115" s="3"/>
      <c r="M115" s="3"/>
      <c r="N115" s="43"/>
      <c r="O115" s="211"/>
      <c r="P115" s="211"/>
      <c r="Q115" s="211"/>
      <c r="R115" s="211"/>
      <c r="S115" s="211"/>
      <c r="T115" s="211"/>
      <c r="U115" s="211"/>
      <c r="V115" s="211"/>
      <c r="W115" s="211"/>
    </row>
    <row r="116" spans="6:31" hidden="1" x14ac:dyDescent="0.25">
      <c r="F116" s="39"/>
      <c r="G116" s="382" t="s">
        <v>33</v>
      </c>
      <c r="H116" s="382"/>
      <c r="I116" s="10">
        <v>100</v>
      </c>
      <c r="J116" s="10">
        <v>100</v>
      </c>
      <c r="K116" s="3"/>
      <c r="L116" s="3"/>
      <c r="M116" s="3"/>
      <c r="N116" s="43"/>
      <c r="O116" s="211"/>
      <c r="P116" s="211"/>
      <c r="Q116" s="211"/>
      <c r="R116" s="211"/>
      <c r="S116" s="211"/>
      <c r="T116" s="211"/>
      <c r="U116" s="211"/>
      <c r="V116" s="211"/>
      <c r="W116" s="211"/>
    </row>
    <row r="117" spans="6:31" hidden="1" x14ac:dyDescent="0.25">
      <c r="F117" s="39"/>
      <c r="G117" s="392" t="s">
        <v>69</v>
      </c>
      <c r="H117" s="392"/>
      <c r="I117" s="10">
        <v>20</v>
      </c>
      <c r="J117" s="10">
        <v>20</v>
      </c>
      <c r="K117" s="3"/>
      <c r="L117" s="3"/>
      <c r="M117" s="3"/>
      <c r="N117" s="43"/>
      <c r="O117" s="211"/>
      <c r="P117" s="211"/>
      <c r="Q117" s="211"/>
      <c r="R117" s="211"/>
      <c r="S117" s="211"/>
      <c r="T117" s="211"/>
      <c r="U117" s="211"/>
      <c r="V117" s="211"/>
      <c r="W117" s="211"/>
    </row>
    <row r="118" spans="6:31" x14ac:dyDescent="0.25">
      <c r="F118" s="49"/>
      <c r="G118" s="384" t="s">
        <v>42</v>
      </c>
      <c r="H118" s="384"/>
      <c r="I118" s="341">
        <f>I99+I103+I110+I111+I112+I113</f>
        <v>785</v>
      </c>
      <c r="J118" s="342"/>
      <c r="K118" s="3">
        <f>SUM(K99:K117)</f>
        <v>28.36</v>
      </c>
      <c r="L118" s="3">
        <f>SUM(L99:L117)</f>
        <v>23.44</v>
      </c>
      <c r="M118" s="3">
        <f>SUM(M99:M117)</f>
        <v>106.75</v>
      </c>
      <c r="N118" s="43">
        <f>SUM(N99:N117)</f>
        <v>880.83000000000015</v>
      </c>
      <c r="O118" s="211">
        <f>O99+O103+O110+O111+O112+O113</f>
        <v>799.74</v>
      </c>
      <c r="P118" s="211">
        <f t="shared" ref="P118:W118" si="3">P99+P103+P110+P111+P112+P113</f>
        <v>255.7</v>
      </c>
      <c r="Q118" s="211">
        <f t="shared" si="3"/>
        <v>84.6</v>
      </c>
      <c r="R118" s="211">
        <f t="shared" si="3"/>
        <v>460.9</v>
      </c>
      <c r="S118" s="211">
        <f t="shared" si="3"/>
        <v>6.4</v>
      </c>
      <c r="T118" s="211">
        <f t="shared" si="3"/>
        <v>134.5</v>
      </c>
      <c r="U118" s="211">
        <f t="shared" si="3"/>
        <v>0.55000000000000004</v>
      </c>
      <c r="V118" s="211">
        <f t="shared" si="3"/>
        <v>1.3699999999999999</v>
      </c>
      <c r="W118" s="211">
        <f t="shared" si="3"/>
        <v>14.209999999999999</v>
      </c>
    </row>
    <row r="119" spans="6:31" x14ac:dyDescent="0.25">
      <c r="F119" s="75"/>
      <c r="G119" s="26"/>
      <c r="H119" s="26"/>
      <c r="I119" s="27"/>
      <c r="J119" s="27"/>
      <c r="K119" s="27"/>
      <c r="L119" s="27"/>
      <c r="M119" s="27"/>
      <c r="N119" s="168">
        <f>N118/N127</f>
        <v>0.26656679831131697</v>
      </c>
      <c r="O119" s="226"/>
      <c r="P119" s="226"/>
      <c r="Q119" s="226"/>
      <c r="R119" s="226"/>
      <c r="S119" s="226"/>
      <c r="T119" s="226"/>
      <c r="U119" s="226"/>
      <c r="V119" s="226"/>
      <c r="W119" s="226"/>
    </row>
    <row r="120" spans="6:31" x14ac:dyDescent="0.25">
      <c r="F120" s="75"/>
      <c r="G120" s="41" t="s">
        <v>70</v>
      </c>
      <c r="H120" s="42"/>
      <c r="I120" s="3"/>
      <c r="J120" s="3">
        <v>8</v>
      </c>
      <c r="K120" s="27"/>
      <c r="L120" s="27"/>
      <c r="M120" s="27"/>
      <c r="N120" s="168"/>
      <c r="O120" s="226"/>
      <c r="P120" s="226"/>
      <c r="Q120" s="226"/>
      <c r="R120" s="226"/>
      <c r="S120" s="226"/>
      <c r="T120" s="226"/>
      <c r="U120" s="226"/>
      <c r="V120" s="226"/>
      <c r="W120" s="226"/>
    </row>
    <row r="121" spans="6:31" x14ac:dyDescent="0.25">
      <c r="F121" s="333" t="s">
        <v>71</v>
      </c>
      <c r="G121" s="333"/>
      <c r="H121" s="333"/>
      <c r="I121" s="333"/>
      <c r="J121" s="333"/>
      <c r="K121" s="333"/>
      <c r="L121" s="333"/>
      <c r="M121" s="333"/>
      <c r="N121" s="346"/>
      <c r="O121" s="176"/>
      <c r="P121" s="176"/>
      <c r="Q121" s="176"/>
      <c r="R121" s="176"/>
      <c r="S121" s="176"/>
      <c r="T121" s="176"/>
      <c r="U121" s="176"/>
      <c r="V121" s="176"/>
      <c r="W121" s="176"/>
    </row>
    <row r="122" spans="6:31" x14ac:dyDescent="0.25">
      <c r="F122" s="29">
        <v>245</v>
      </c>
      <c r="G122" s="388" t="s">
        <v>320</v>
      </c>
      <c r="H122" s="388"/>
      <c r="I122" s="337">
        <v>200</v>
      </c>
      <c r="J122" s="337"/>
      <c r="K122" s="3">
        <v>5.6</v>
      </c>
      <c r="L122" s="3">
        <v>5</v>
      </c>
      <c r="M122" s="3">
        <v>7.8</v>
      </c>
      <c r="N122" s="43">
        <v>100</v>
      </c>
      <c r="O122" s="101">
        <v>292</v>
      </c>
      <c r="P122" s="130">
        <v>248</v>
      </c>
      <c r="Q122" s="130">
        <v>28</v>
      </c>
      <c r="R122" s="130">
        <v>184</v>
      </c>
      <c r="S122" s="130">
        <v>0.2</v>
      </c>
      <c r="T122" s="130">
        <v>40</v>
      </c>
      <c r="U122" s="130">
        <v>0.04</v>
      </c>
      <c r="V122" s="130">
        <v>0.2</v>
      </c>
      <c r="W122" s="130">
        <v>0.6</v>
      </c>
    </row>
    <row r="123" spans="6:31" hidden="1" x14ac:dyDescent="0.25">
      <c r="F123" s="49"/>
      <c r="G123" s="390" t="s">
        <v>320</v>
      </c>
      <c r="H123" s="390"/>
      <c r="I123" s="8">
        <v>210</v>
      </c>
      <c r="J123" s="8">
        <v>200</v>
      </c>
      <c r="K123" s="3"/>
      <c r="L123" s="3"/>
      <c r="M123" s="3"/>
      <c r="N123" s="43"/>
      <c r="O123" s="211"/>
      <c r="P123" s="211"/>
      <c r="Q123" s="211"/>
      <c r="R123" s="211"/>
      <c r="S123" s="211"/>
      <c r="T123" s="211"/>
      <c r="U123" s="211"/>
      <c r="V123" s="211"/>
      <c r="W123" s="211"/>
    </row>
    <row r="124" spans="6:31" ht="30" customHeight="1" x14ac:dyDescent="0.25">
      <c r="F124" s="49"/>
      <c r="G124" s="334" t="s">
        <v>38</v>
      </c>
      <c r="H124" s="334"/>
      <c r="I124" s="346">
        <v>25</v>
      </c>
      <c r="J124" s="348"/>
      <c r="K124" s="9">
        <v>1.9</v>
      </c>
      <c r="L124" s="9">
        <v>0.4</v>
      </c>
      <c r="M124" s="9">
        <v>11.9</v>
      </c>
      <c r="N124" s="105">
        <v>58.7</v>
      </c>
      <c r="O124" s="173">
        <v>21</v>
      </c>
      <c r="P124" s="173">
        <v>3</v>
      </c>
      <c r="Q124" s="173">
        <v>5</v>
      </c>
      <c r="R124" s="173">
        <v>28.5</v>
      </c>
      <c r="S124" s="173">
        <v>0.9</v>
      </c>
      <c r="T124" s="173"/>
      <c r="U124" s="173">
        <v>0.06</v>
      </c>
      <c r="V124" s="173">
        <v>7.0000000000000007E-2</v>
      </c>
      <c r="W124" s="176"/>
    </row>
    <row r="125" spans="6:31" x14ac:dyDescent="0.25">
      <c r="F125" s="49"/>
      <c r="G125" s="384" t="s">
        <v>42</v>
      </c>
      <c r="H125" s="384"/>
      <c r="I125" s="341">
        <f>I122+I124</f>
        <v>225</v>
      </c>
      <c r="J125" s="342"/>
      <c r="K125" s="3">
        <f>SUM(K122:K124)</f>
        <v>7.5</v>
      </c>
      <c r="L125" s="3">
        <f>SUM(L122:L124)</f>
        <v>5.4</v>
      </c>
      <c r="M125" s="3">
        <f>SUM(M122:M124)</f>
        <v>19.7</v>
      </c>
      <c r="N125" s="43">
        <f>SUM(N122:N124)</f>
        <v>158.69999999999999</v>
      </c>
      <c r="O125" s="211">
        <f>SUM(O122:O124)</f>
        <v>313</v>
      </c>
      <c r="P125" s="211">
        <f t="shared" ref="P125:W125" si="4">SUM(P122:P124)</f>
        <v>251</v>
      </c>
      <c r="Q125" s="211">
        <f t="shared" si="4"/>
        <v>33</v>
      </c>
      <c r="R125" s="211">
        <f t="shared" si="4"/>
        <v>212.5</v>
      </c>
      <c r="S125" s="211">
        <f t="shared" si="4"/>
        <v>1.1000000000000001</v>
      </c>
      <c r="T125" s="211">
        <f t="shared" si="4"/>
        <v>40</v>
      </c>
      <c r="U125" s="211">
        <f t="shared" si="4"/>
        <v>0.1</v>
      </c>
      <c r="V125" s="211">
        <f t="shared" si="4"/>
        <v>0.27</v>
      </c>
      <c r="W125" s="211">
        <f t="shared" si="4"/>
        <v>0.6</v>
      </c>
      <c r="AA125" s="5"/>
      <c r="AB125" s="34"/>
      <c r="AC125" s="34"/>
      <c r="AD125" s="34"/>
      <c r="AE125" s="34"/>
    </row>
    <row r="126" spans="6:31" x14ac:dyDescent="0.25">
      <c r="F126" s="49"/>
      <c r="G126" s="385"/>
      <c r="H126" s="385"/>
      <c r="I126" s="3"/>
      <c r="J126" s="3"/>
      <c r="K126" s="3"/>
      <c r="L126" s="3"/>
      <c r="M126" s="3"/>
      <c r="N126" s="192">
        <f>N125/N127</f>
        <v>4.8027599981842119E-2</v>
      </c>
      <c r="O126" s="226"/>
      <c r="P126" s="226"/>
      <c r="Q126" s="226"/>
      <c r="R126" s="226"/>
      <c r="S126" s="226"/>
      <c r="T126" s="226"/>
      <c r="U126" s="226"/>
      <c r="V126" s="226"/>
      <c r="W126" s="226"/>
    </row>
    <row r="127" spans="6:31" ht="16.5" customHeight="1" x14ac:dyDescent="0.3">
      <c r="F127" s="49"/>
      <c r="G127" s="386" t="s">
        <v>73</v>
      </c>
      <c r="H127" s="386"/>
      <c r="I127" s="341">
        <f>I27+I33+I81+I96+I118+I125</f>
        <v>3195</v>
      </c>
      <c r="J127" s="342"/>
      <c r="K127" s="46">
        <f>K27+K33+K81+K96+K118+K125</f>
        <v>104.63000000000001</v>
      </c>
      <c r="L127" s="46">
        <f>L27+L33+L81+L96+L118+L125</f>
        <v>95.870000000000019</v>
      </c>
      <c r="M127" s="46">
        <f>M27+M33+M81+M96+M118+M125</f>
        <v>492.26</v>
      </c>
      <c r="N127" s="210">
        <f>N27+N33+N81+N96+N118+N125</f>
        <v>3304.3499999999995</v>
      </c>
      <c r="O127" s="212">
        <f>O27+O33+O81+O96+O118+O125</f>
        <v>2779.8100000000004</v>
      </c>
      <c r="P127" s="212">
        <f t="shared" ref="P127:W127" si="5">P27+P33+P81+P96+P118+P125</f>
        <v>1054.08</v>
      </c>
      <c r="Q127" s="212">
        <f t="shared" si="5"/>
        <v>372.33000000000004</v>
      </c>
      <c r="R127" s="212">
        <f t="shared" si="5"/>
        <v>1497.44</v>
      </c>
      <c r="S127" s="212">
        <f t="shared" si="5"/>
        <v>25.230000000000004</v>
      </c>
      <c r="T127" s="212">
        <f t="shared" si="5"/>
        <v>484.09999999999997</v>
      </c>
      <c r="U127" s="212">
        <f t="shared" si="5"/>
        <v>1.7100000000000002</v>
      </c>
      <c r="V127" s="212">
        <f t="shared" si="5"/>
        <v>2.8540000000000001</v>
      </c>
      <c r="W127" s="212">
        <f t="shared" si="5"/>
        <v>74.159999999999982</v>
      </c>
    </row>
    <row r="128" spans="6:31" ht="18.75" x14ac:dyDescent="0.3">
      <c r="G128" s="139"/>
      <c r="H128" s="139"/>
      <c r="I128" s="15"/>
      <c r="J128" s="11"/>
    </row>
    <row r="129" spans="7:13" ht="15" customHeight="1" x14ac:dyDescent="0.3">
      <c r="G129" s="139"/>
      <c r="H129" s="139"/>
      <c r="I129" s="15"/>
      <c r="J129" s="11"/>
      <c r="K129" s="64"/>
      <c r="L129" s="64"/>
      <c r="M129" s="64"/>
    </row>
    <row r="130" spans="7:13" ht="14.25" customHeight="1" x14ac:dyDescent="0.3">
      <c r="G130" s="139"/>
      <c r="H130" s="139"/>
      <c r="I130" s="15"/>
      <c r="J130" s="11"/>
      <c r="K130" s="149"/>
      <c r="L130" s="149"/>
      <c r="M130" s="149"/>
    </row>
    <row r="131" spans="7:13" ht="15" customHeight="1" x14ac:dyDescent="0.3">
      <c r="G131" s="139"/>
      <c r="H131" s="139"/>
      <c r="I131" s="15"/>
      <c r="J131" s="11"/>
    </row>
  </sheetData>
  <sheetProtection selectLockedCells="1" selectUnlockedCells="1"/>
  <mergeCells count="172">
    <mergeCell ref="I81:J81"/>
    <mergeCell ref="I96:J96"/>
    <mergeCell ref="I118:J118"/>
    <mergeCell ref="I125:J125"/>
    <mergeCell ref="I127:J127"/>
    <mergeCell ref="I84:J84"/>
    <mergeCell ref="I124:J124"/>
    <mergeCell ref="I86:J86"/>
    <mergeCell ref="I103:J103"/>
    <mergeCell ref="I110:J110"/>
    <mergeCell ref="I14:I15"/>
    <mergeCell ref="J14:J15"/>
    <mergeCell ref="F1:N3"/>
    <mergeCell ref="G4:N4"/>
    <mergeCell ref="F5:N5"/>
    <mergeCell ref="F13:F15"/>
    <mergeCell ref="G13:H15"/>
    <mergeCell ref="I13:J13"/>
    <mergeCell ref="K13:M14"/>
    <mergeCell ref="N13:N15"/>
    <mergeCell ref="G30:H30"/>
    <mergeCell ref="I30:J30"/>
    <mergeCell ref="I20:J20"/>
    <mergeCell ref="F16:N16"/>
    <mergeCell ref="G17:H17"/>
    <mergeCell ref="I17:J17"/>
    <mergeCell ref="G18:H18"/>
    <mergeCell ref="I27:J27"/>
    <mergeCell ref="F29:N29"/>
    <mergeCell ref="AC46:AD46"/>
    <mergeCell ref="G41:H41"/>
    <mergeCell ref="G42:H42"/>
    <mergeCell ref="G43:H43"/>
    <mergeCell ref="I43:J43"/>
    <mergeCell ref="AC43:AD43"/>
    <mergeCell ref="AC48:AD48"/>
    <mergeCell ref="G49:H49"/>
    <mergeCell ref="AC49:AD49"/>
    <mergeCell ref="G50:H50"/>
    <mergeCell ref="I49:J49"/>
    <mergeCell ref="AE43:AF43"/>
    <mergeCell ref="G44:H44"/>
    <mergeCell ref="AC44:AD44"/>
    <mergeCell ref="G45:H45"/>
    <mergeCell ref="AC45:AD45"/>
    <mergeCell ref="AF56:AG56"/>
    <mergeCell ref="G51:H51"/>
    <mergeCell ref="AC51:AD51"/>
    <mergeCell ref="G52:H52"/>
    <mergeCell ref="G53:H53"/>
    <mergeCell ref="G54:H54"/>
    <mergeCell ref="I53:J53"/>
    <mergeCell ref="AD57:AE57"/>
    <mergeCell ref="G58:H58"/>
    <mergeCell ref="AD58:AE58"/>
    <mergeCell ref="G59:H59"/>
    <mergeCell ref="AD59:AE59"/>
    <mergeCell ref="G47:H47"/>
    <mergeCell ref="G55:H55"/>
    <mergeCell ref="I55:J55"/>
    <mergeCell ref="G56:H56"/>
    <mergeCell ref="AD56:AE56"/>
    <mergeCell ref="AD60:AE60"/>
    <mergeCell ref="G61:H61"/>
    <mergeCell ref="AD61:AE61"/>
    <mergeCell ref="G62:H62"/>
    <mergeCell ref="G63:H63"/>
    <mergeCell ref="I63:J63"/>
    <mergeCell ref="G60:H60"/>
    <mergeCell ref="G74:H74"/>
    <mergeCell ref="G76:H76"/>
    <mergeCell ref="I74:J74"/>
    <mergeCell ref="G75:H75"/>
    <mergeCell ref="I75:J75"/>
    <mergeCell ref="G73:H73"/>
    <mergeCell ref="I73:J73"/>
    <mergeCell ref="G92:H92"/>
    <mergeCell ref="G77:H77"/>
    <mergeCell ref="G78:H78"/>
    <mergeCell ref="G79:H79"/>
    <mergeCell ref="G80:H80"/>
    <mergeCell ref="G81:H81"/>
    <mergeCell ref="G115:H115"/>
    <mergeCell ref="G114:H114"/>
    <mergeCell ref="G104:H104"/>
    <mergeCell ref="G91:H91"/>
    <mergeCell ref="G96:H96"/>
    <mergeCell ref="F98:N98"/>
    <mergeCell ref="G99:H99"/>
    <mergeCell ref="I99:J99"/>
    <mergeCell ref="G100:H100"/>
    <mergeCell ref="G94:H94"/>
    <mergeCell ref="G123:H123"/>
    <mergeCell ref="G124:H124"/>
    <mergeCell ref="G125:H125"/>
    <mergeCell ref="G111:H111"/>
    <mergeCell ref="I122:J122"/>
    <mergeCell ref="G112:H112"/>
    <mergeCell ref="I112:J112"/>
    <mergeCell ref="G113:H113"/>
    <mergeCell ref="I113:J113"/>
    <mergeCell ref="I111:J111"/>
    <mergeCell ref="G70:H70"/>
    <mergeCell ref="G101:H101"/>
    <mergeCell ref="G102:H102"/>
    <mergeCell ref="G110:H110"/>
    <mergeCell ref="G127:H127"/>
    <mergeCell ref="G116:H116"/>
    <mergeCell ref="G117:H117"/>
    <mergeCell ref="G118:H118"/>
    <mergeCell ref="F121:N121"/>
    <mergeCell ref="G122:H122"/>
    <mergeCell ref="G72:H72"/>
    <mergeCell ref="G46:H46"/>
    <mergeCell ref="G32:H32"/>
    <mergeCell ref="G126:H126"/>
    <mergeCell ref="G39:H39"/>
    <mergeCell ref="G40:H40"/>
    <mergeCell ref="G106:H106"/>
    <mergeCell ref="G95:H95"/>
    <mergeCell ref="G84:H84"/>
    <mergeCell ref="G64:H64"/>
    <mergeCell ref="G66:H66"/>
    <mergeCell ref="G67:H67"/>
    <mergeCell ref="G68:H68"/>
    <mergeCell ref="G90:H90"/>
    <mergeCell ref="AA17:AB17"/>
    <mergeCell ref="AA18:AB18"/>
    <mergeCell ref="G87:H87"/>
    <mergeCell ref="G88:H88"/>
    <mergeCell ref="G89:H89"/>
    <mergeCell ref="F83:N83"/>
    <mergeCell ref="G109:H109"/>
    <mergeCell ref="G103:H103"/>
    <mergeCell ref="G93:H93"/>
    <mergeCell ref="G85:H85"/>
    <mergeCell ref="G86:H86"/>
    <mergeCell ref="G48:H48"/>
    <mergeCell ref="G69:H69"/>
    <mergeCell ref="G108:H108"/>
    <mergeCell ref="G71:H71"/>
    <mergeCell ref="G65:H65"/>
    <mergeCell ref="AA14:AB14"/>
    <mergeCell ref="AA16:AB16"/>
    <mergeCell ref="AA15:AB15"/>
    <mergeCell ref="G37:H37"/>
    <mergeCell ref="G27:H27"/>
    <mergeCell ref="G21:H21"/>
    <mergeCell ref="I21:J21"/>
    <mergeCell ref="G22:H22"/>
    <mergeCell ref="I22:J22"/>
    <mergeCell ref="G33:H33"/>
    <mergeCell ref="G31:H31"/>
    <mergeCell ref="I31:J31"/>
    <mergeCell ref="I32:J32"/>
    <mergeCell ref="I33:J33"/>
    <mergeCell ref="G57:H57"/>
    <mergeCell ref="O13:W14"/>
    <mergeCell ref="F35:N35"/>
    <mergeCell ref="G36:H36"/>
    <mergeCell ref="I36:J36"/>
    <mergeCell ref="G38:H38"/>
    <mergeCell ref="AA19:AB19"/>
    <mergeCell ref="AC20:AD20"/>
    <mergeCell ref="G24:H24"/>
    <mergeCell ref="G25:H25"/>
    <mergeCell ref="G26:H26"/>
    <mergeCell ref="AC13:AD13"/>
    <mergeCell ref="G23:H23"/>
    <mergeCell ref="G19:H19"/>
    <mergeCell ref="G20:H20"/>
    <mergeCell ref="AA13:AB13"/>
  </mergeCells>
  <pageMargins left="0.7" right="0.7" top="0.75" bottom="0.75" header="0.51180555555555551" footer="0.51180555555555551"/>
  <pageSetup paperSize="9" scale="98" firstPageNumber="0" orientation="landscape" verticalDpi="300" r:id="rId1"/>
  <headerFooter alignWithMargins="0"/>
  <colBreaks count="1" manualBreakCount="1">
    <brk id="24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1"/>
  <sheetViews>
    <sheetView view="pageBreakPreview" topLeftCell="F71" zoomScale="110" zoomScaleNormal="150" zoomScaleSheetLayoutView="110" workbookViewId="0">
      <selection activeCell="I99" sqref="I99:J99"/>
    </sheetView>
  </sheetViews>
  <sheetFormatPr defaultRowHeight="15" x14ac:dyDescent="0.25"/>
  <cols>
    <col min="1" max="5" width="0" hidden="1" customWidth="1"/>
    <col min="6" max="6" width="6" style="74" customWidth="1"/>
    <col min="8" max="8" width="11.42578125" customWidth="1"/>
    <col min="9" max="9" width="7.28515625" customWidth="1"/>
    <col min="10" max="10" width="7.7109375" customWidth="1"/>
    <col min="11" max="11" width="7.42578125" customWidth="1"/>
    <col min="12" max="12" width="8.42578125" customWidth="1"/>
    <col min="13" max="13" width="9.5703125" customWidth="1"/>
    <col min="14" max="14" width="11.42578125" customWidth="1"/>
    <col min="15" max="16" width="6.140625" customWidth="1"/>
    <col min="17" max="17" width="6.42578125" customWidth="1"/>
    <col min="18" max="18" width="6" customWidth="1"/>
    <col min="19" max="19" width="3.85546875" style="5" customWidth="1"/>
    <col min="20" max="20" width="6" style="5" customWidth="1"/>
    <col min="21" max="21" width="5.42578125" style="5" customWidth="1"/>
    <col min="22" max="23" width="5.7109375" style="5" customWidth="1"/>
    <col min="24" max="27" width="9.140625" style="5"/>
  </cols>
  <sheetData>
    <row r="1" spans="1:23" ht="15" customHeight="1" x14ac:dyDescent="0.25">
      <c r="A1" s="123"/>
      <c r="B1" s="123"/>
      <c r="C1" s="123"/>
      <c r="D1" s="123"/>
      <c r="E1" s="123"/>
      <c r="F1" s="320" t="s">
        <v>262</v>
      </c>
      <c r="G1" s="320"/>
      <c r="H1" s="320"/>
      <c r="I1" s="320"/>
      <c r="J1" s="320"/>
      <c r="K1" s="320"/>
      <c r="L1" s="320"/>
      <c r="M1" s="320"/>
      <c r="N1" s="320"/>
    </row>
    <row r="2" spans="1:23" x14ac:dyDescent="0.25">
      <c r="A2" s="123"/>
      <c r="B2" s="123"/>
      <c r="C2" s="123"/>
      <c r="D2" s="123"/>
      <c r="E2" s="123"/>
      <c r="F2" s="320"/>
      <c r="G2" s="320"/>
      <c r="H2" s="320"/>
      <c r="I2" s="320"/>
      <c r="J2" s="320"/>
      <c r="K2" s="320"/>
      <c r="L2" s="320"/>
      <c r="M2" s="320"/>
      <c r="N2" s="320"/>
    </row>
    <row r="3" spans="1:23" x14ac:dyDescent="0.25">
      <c r="A3" s="123"/>
      <c r="B3" s="123"/>
      <c r="C3" s="123"/>
      <c r="D3" s="123"/>
      <c r="E3" s="123"/>
      <c r="F3" s="320"/>
      <c r="G3" s="320"/>
      <c r="H3" s="320"/>
      <c r="I3" s="320"/>
      <c r="J3" s="320"/>
      <c r="K3" s="320"/>
      <c r="L3" s="320"/>
      <c r="M3" s="320"/>
      <c r="N3" s="320"/>
    </row>
    <row r="4" spans="1:23" ht="15.75" customHeight="1" x14ac:dyDescent="0.25">
      <c r="F4" s="73"/>
      <c r="G4" s="321" t="s">
        <v>297</v>
      </c>
      <c r="H4" s="321"/>
      <c r="I4" s="321"/>
      <c r="J4" s="321"/>
      <c r="K4" s="321"/>
      <c r="L4" s="321"/>
      <c r="M4" s="321"/>
      <c r="N4" s="321"/>
    </row>
    <row r="5" spans="1:23" ht="13.5" customHeight="1" x14ac:dyDescent="0.25">
      <c r="F5" s="321" t="s">
        <v>162</v>
      </c>
      <c r="G5" s="321"/>
      <c r="H5" s="321"/>
      <c r="I5" s="321"/>
      <c r="J5" s="321"/>
      <c r="K5" s="321"/>
      <c r="L5" s="321"/>
      <c r="M5" s="321"/>
      <c r="N5" s="321"/>
    </row>
    <row r="6" spans="1:23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3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3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3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3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3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3" ht="5.25" customHeight="1" x14ac:dyDescent="0.25"/>
    <row r="13" spans="1:23" ht="15" customHeight="1" x14ac:dyDescent="0.25">
      <c r="F13" s="353" t="s">
        <v>24</v>
      </c>
      <c r="G13" s="399" t="s">
        <v>25</v>
      </c>
      <c r="H13" s="399"/>
      <c r="I13" s="400" t="s">
        <v>26</v>
      </c>
      <c r="J13" s="400"/>
      <c r="K13" s="398" t="s">
        <v>12</v>
      </c>
      <c r="L13" s="398"/>
      <c r="M13" s="398"/>
      <c r="N13" s="399" t="s">
        <v>13</v>
      </c>
      <c r="O13" s="327" t="s">
        <v>336</v>
      </c>
      <c r="P13" s="328"/>
      <c r="Q13" s="328"/>
      <c r="R13" s="328"/>
      <c r="S13" s="328"/>
      <c r="T13" s="328"/>
      <c r="U13" s="328"/>
      <c r="V13" s="328"/>
      <c r="W13" s="329"/>
    </row>
    <row r="14" spans="1:23" ht="15" customHeight="1" x14ac:dyDescent="0.25">
      <c r="F14" s="353"/>
      <c r="G14" s="399"/>
      <c r="H14" s="399"/>
      <c r="I14" s="399" t="s">
        <v>27</v>
      </c>
      <c r="J14" s="399" t="s">
        <v>28</v>
      </c>
      <c r="K14" s="398"/>
      <c r="L14" s="398"/>
      <c r="M14" s="398"/>
      <c r="N14" s="399"/>
      <c r="O14" s="330"/>
      <c r="P14" s="331"/>
      <c r="Q14" s="331"/>
      <c r="R14" s="331"/>
      <c r="S14" s="331"/>
      <c r="T14" s="331"/>
      <c r="U14" s="331"/>
      <c r="V14" s="331"/>
      <c r="W14" s="332"/>
    </row>
    <row r="15" spans="1:23" x14ac:dyDescent="0.25">
      <c r="F15" s="353"/>
      <c r="G15" s="399"/>
      <c r="H15" s="399"/>
      <c r="I15" s="399"/>
      <c r="J15" s="399"/>
      <c r="K15" s="10" t="s">
        <v>14</v>
      </c>
      <c r="L15" s="10" t="s">
        <v>15</v>
      </c>
      <c r="M15" s="10" t="s">
        <v>16</v>
      </c>
      <c r="N15" s="399"/>
      <c r="O15" s="165" t="s">
        <v>331</v>
      </c>
      <c r="P15" s="130" t="s">
        <v>332</v>
      </c>
      <c r="Q15" s="166" t="s">
        <v>333</v>
      </c>
      <c r="R15" s="130" t="s">
        <v>334</v>
      </c>
      <c r="S15" s="166" t="s">
        <v>335</v>
      </c>
      <c r="T15" s="130" t="s">
        <v>337</v>
      </c>
      <c r="U15" s="130" t="s">
        <v>339</v>
      </c>
      <c r="V15" s="166" t="s">
        <v>340</v>
      </c>
      <c r="W15" s="130" t="s">
        <v>338</v>
      </c>
    </row>
    <row r="16" spans="1:23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333"/>
    </row>
    <row r="17" spans="6:26" ht="23.25" customHeight="1" x14ac:dyDescent="0.25">
      <c r="F17" s="29">
        <v>95</v>
      </c>
      <c r="G17" s="413" t="s">
        <v>235</v>
      </c>
      <c r="H17" s="413"/>
      <c r="I17" s="333">
        <v>250</v>
      </c>
      <c r="J17" s="333"/>
      <c r="K17" s="9">
        <v>6.65</v>
      </c>
      <c r="L17" s="9">
        <v>7.04</v>
      </c>
      <c r="M17" s="9">
        <v>36.119999999999997</v>
      </c>
      <c r="N17" s="105">
        <v>227.4</v>
      </c>
      <c r="O17" s="173">
        <v>356</v>
      </c>
      <c r="P17" s="173">
        <v>183.8</v>
      </c>
      <c r="Q17" s="173">
        <v>99.23</v>
      </c>
      <c r="R17" s="173">
        <v>245.7</v>
      </c>
      <c r="S17" s="173">
        <v>2.9</v>
      </c>
      <c r="T17" s="173">
        <v>65.2</v>
      </c>
      <c r="U17" s="173">
        <v>0.21</v>
      </c>
      <c r="V17" s="173">
        <v>0.28999999999999998</v>
      </c>
      <c r="W17" s="175">
        <v>1.64</v>
      </c>
      <c r="X17" s="11"/>
      <c r="Y17" s="11"/>
      <c r="Z17" s="34"/>
    </row>
    <row r="18" spans="6:26" x14ac:dyDescent="0.25">
      <c r="F18" s="29">
        <v>15</v>
      </c>
      <c r="G18" s="422" t="s">
        <v>37</v>
      </c>
      <c r="H18" s="422"/>
      <c r="I18" s="107">
        <v>15</v>
      </c>
      <c r="J18" s="126">
        <v>14.8</v>
      </c>
      <c r="K18" s="3">
        <v>3.85</v>
      </c>
      <c r="L18" s="3">
        <v>3.97</v>
      </c>
      <c r="M18" s="3"/>
      <c r="N18" s="3">
        <v>52.1</v>
      </c>
      <c r="O18" s="173">
        <v>13.2</v>
      </c>
      <c r="P18" s="173">
        <v>132</v>
      </c>
      <c r="Q18" s="173">
        <v>5.2</v>
      </c>
      <c r="R18" s="173">
        <v>45</v>
      </c>
      <c r="S18" s="173">
        <v>0.15</v>
      </c>
      <c r="T18" s="173">
        <v>78</v>
      </c>
      <c r="U18" s="173">
        <v>4.0000000000000001E-3</v>
      </c>
      <c r="V18" s="173">
        <v>0.04</v>
      </c>
      <c r="W18" s="173">
        <v>0.11</v>
      </c>
      <c r="X18" s="11"/>
      <c r="Y18" s="11"/>
      <c r="Z18" s="34"/>
    </row>
    <row r="19" spans="6:26" x14ac:dyDescent="0.25">
      <c r="F19" s="29">
        <v>14</v>
      </c>
      <c r="G19" s="422" t="s">
        <v>36</v>
      </c>
      <c r="H19" s="422"/>
      <c r="I19" s="337">
        <v>10</v>
      </c>
      <c r="J19" s="337"/>
      <c r="K19" s="23">
        <v>7.0000000000000007E-2</v>
      </c>
      <c r="L19" s="23">
        <v>8.1999999999999993</v>
      </c>
      <c r="M19" s="23">
        <v>7.0000000000000007E-2</v>
      </c>
      <c r="N19" s="23">
        <v>74</v>
      </c>
      <c r="O19" s="173">
        <v>3</v>
      </c>
      <c r="P19" s="173">
        <v>2.4</v>
      </c>
      <c r="Q19" s="173"/>
      <c r="R19" s="173">
        <v>3</v>
      </c>
      <c r="S19" s="173">
        <v>0.02</v>
      </c>
      <c r="T19" s="173">
        <v>63</v>
      </c>
      <c r="U19" s="173"/>
      <c r="V19" s="173">
        <v>0.01</v>
      </c>
      <c r="W19" s="135"/>
      <c r="X19" s="11"/>
      <c r="Y19" s="11"/>
      <c r="Z19" s="66"/>
    </row>
    <row r="20" spans="6:26" ht="17.25" customHeight="1" x14ac:dyDescent="0.25">
      <c r="F20" s="49"/>
      <c r="G20" s="416" t="s">
        <v>299</v>
      </c>
      <c r="H20" s="417"/>
      <c r="I20" s="346">
        <v>50</v>
      </c>
      <c r="J20" s="348"/>
      <c r="K20" s="9">
        <v>3.8</v>
      </c>
      <c r="L20" s="9">
        <v>1.46</v>
      </c>
      <c r="M20" s="9">
        <v>25.2</v>
      </c>
      <c r="N20" s="9">
        <v>131.5</v>
      </c>
      <c r="O20" s="173">
        <v>26.9</v>
      </c>
      <c r="P20" s="173">
        <v>8.5</v>
      </c>
      <c r="Q20" s="173">
        <v>6.5</v>
      </c>
      <c r="R20" s="173">
        <v>17.5</v>
      </c>
      <c r="S20" s="173">
        <v>0.6</v>
      </c>
      <c r="T20" s="174"/>
      <c r="U20" s="173">
        <v>0.05</v>
      </c>
      <c r="V20" s="173">
        <v>1.4999999999999999E-2</v>
      </c>
      <c r="X20" s="11"/>
      <c r="Y20" s="11"/>
      <c r="Z20" s="34"/>
    </row>
    <row r="21" spans="6:26" ht="26.25" customHeight="1" x14ac:dyDescent="0.25">
      <c r="F21" s="29">
        <v>258</v>
      </c>
      <c r="G21" s="415" t="s">
        <v>39</v>
      </c>
      <c r="H21" s="415"/>
      <c r="I21" s="333">
        <v>200</v>
      </c>
      <c r="J21" s="333"/>
      <c r="K21" s="9">
        <v>2.9</v>
      </c>
      <c r="L21" s="9">
        <v>2.6</v>
      </c>
      <c r="M21" s="9">
        <v>16.100000000000001</v>
      </c>
      <c r="N21" s="9">
        <v>98.6</v>
      </c>
      <c r="O21" s="173">
        <v>46.2</v>
      </c>
      <c r="P21" s="173">
        <v>25.7</v>
      </c>
      <c r="Q21" s="173">
        <v>7</v>
      </c>
      <c r="R21" s="173">
        <v>45</v>
      </c>
      <c r="S21" s="173">
        <v>0.13</v>
      </c>
      <c r="T21" s="173">
        <v>40</v>
      </c>
      <c r="U21" s="173">
        <v>0.04</v>
      </c>
      <c r="V21" s="173">
        <v>0.1</v>
      </c>
      <c r="W21" s="173">
        <v>1.3</v>
      </c>
      <c r="X21" s="11"/>
      <c r="Y21" s="11"/>
      <c r="Z21" s="34"/>
    </row>
    <row r="22" spans="6:26" hidden="1" x14ac:dyDescent="0.25">
      <c r="F22" s="49"/>
      <c r="G22" s="382" t="s">
        <v>40</v>
      </c>
      <c r="H22" s="382"/>
      <c r="I22" s="8">
        <v>2</v>
      </c>
      <c r="J22" s="8">
        <v>2</v>
      </c>
      <c r="K22" s="3"/>
      <c r="L22" s="3"/>
      <c r="M22" s="3"/>
      <c r="N22" s="3"/>
      <c r="R22" s="5"/>
      <c r="U22" s="11"/>
      <c r="V22" s="11"/>
      <c r="W22" s="11"/>
      <c r="X22" s="11"/>
      <c r="Y22" s="11"/>
      <c r="Z22" s="34"/>
    </row>
    <row r="23" spans="6:26" hidden="1" x14ac:dyDescent="0.25">
      <c r="F23" s="49"/>
      <c r="G23" s="382" t="s">
        <v>41</v>
      </c>
      <c r="H23" s="382"/>
      <c r="I23" s="8">
        <v>107</v>
      </c>
      <c r="J23" s="8">
        <v>107</v>
      </c>
      <c r="K23" s="3"/>
      <c r="L23" s="3"/>
      <c r="M23" s="3"/>
      <c r="N23" s="3"/>
      <c r="R23" s="5"/>
      <c r="T23" s="31"/>
      <c r="U23" s="11"/>
      <c r="V23" s="11"/>
      <c r="W23" s="11"/>
      <c r="X23" s="11"/>
      <c r="Y23" s="11"/>
      <c r="Z23" s="34"/>
    </row>
    <row r="24" spans="6:26" hidden="1" x14ac:dyDescent="0.25">
      <c r="F24" s="49"/>
      <c r="G24" s="382" t="s">
        <v>35</v>
      </c>
      <c r="H24" s="382"/>
      <c r="I24" s="8">
        <v>15</v>
      </c>
      <c r="J24" s="8">
        <v>15</v>
      </c>
      <c r="K24" s="3"/>
      <c r="L24" s="3"/>
      <c r="M24" s="3"/>
      <c r="N24" s="3"/>
      <c r="U24" s="11"/>
      <c r="V24" s="11"/>
      <c r="W24" s="11"/>
      <c r="X24" s="11"/>
      <c r="Y24" s="11"/>
      <c r="Z24" s="34"/>
    </row>
    <row r="25" spans="6:26" hidden="1" x14ac:dyDescent="0.25">
      <c r="F25" s="49"/>
      <c r="G25" s="382" t="s">
        <v>33</v>
      </c>
      <c r="H25" s="382"/>
      <c r="I25" s="8">
        <v>100</v>
      </c>
      <c r="J25" s="8">
        <v>100</v>
      </c>
      <c r="K25" s="3"/>
      <c r="L25" s="3"/>
      <c r="M25" s="3"/>
      <c r="N25" s="3"/>
      <c r="T25" s="31"/>
      <c r="U25" s="54"/>
      <c r="V25" s="54"/>
      <c r="W25" s="54"/>
      <c r="X25" s="21"/>
      <c r="Y25" s="54"/>
      <c r="Z25" s="34"/>
    </row>
    <row r="26" spans="6:26" x14ac:dyDescent="0.25">
      <c r="F26" s="49"/>
      <c r="G26" s="340" t="s">
        <v>42</v>
      </c>
      <c r="H26" s="340"/>
      <c r="I26" s="341">
        <f>I17+I18+I19+I20+I21</f>
        <v>525</v>
      </c>
      <c r="J26" s="342"/>
      <c r="K26" s="3">
        <f>SUM(K17:K25)</f>
        <v>17.27</v>
      </c>
      <c r="L26" s="3">
        <f>SUM(L17:L25)</f>
        <v>23.270000000000003</v>
      </c>
      <c r="M26" s="3">
        <f>SUM(M17:M25)</f>
        <v>77.490000000000009</v>
      </c>
      <c r="N26" s="43">
        <f>SUM(N17:N25)</f>
        <v>583.6</v>
      </c>
      <c r="O26" s="253">
        <f>SUM(O17:O25)</f>
        <v>445.29999999999995</v>
      </c>
      <c r="P26" s="253">
        <f t="shared" ref="P26:W26" si="0">SUM(P17:P25)</f>
        <v>352.4</v>
      </c>
      <c r="Q26" s="253">
        <f t="shared" si="0"/>
        <v>117.93</v>
      </c>
      <c r="R26" s="253">
        <f t="shared" si="0"/>
        <v>356.2</v>
      </c>
      <c r="S26" s="253">
        <f t="shared" si="0"/>
        <v>3.8</v>
      </c>
      <c r="T26" s="253">
        <f t="shared" si="0"/>
        <v>246.2</v>
      </c>
      <c r="U26" s="253">
        <f t="shared" si="0"/>
        <v>0.30399999999999999</v>
      </c>
      <c r="V26" s="253">
        <f t="shared" si="0"/>
        <v>0.45499999999999996</v>
      </c>
      <c r="W26" s="253">
        <f t="shared" si="0"/>
        <v>3.05</v>
      </c>
      <c r="X26" s="21"/>
      <c r="Y26" s="21"/>
      <c r="Z26" s="34"/>
    </row>
    <row r="27" spans="6:26" x14ac:dyDescent="0.25">
      <c r="F27" s="75"/>
      <c r="G27" s="26"/>
      <c r="H27" s="26"/>
      <c r="I27" s="27"/>
      <c r="J27" s="27"/>
      <c r="K27" s="27"/>
      <c r="L27" s="27"/>
      <c r="M27" s="27"/>
      <c r="N27" s="28">
        <f>N26/N127</f>
        <v>0.20037493047305788</v>
      </c>
      <c r="T27" s="31"/>
      <c r="U27" s="54"/>
      <c r="V27" s="54"/>
      <c r="W27" s="54"/>
      <c r="X27" s="54"/>
      <c r="Y27" s="54"/>
      <c r="Z27" s="34"/>
    </row>
    <row r="28" spans="6:26" x14ac:dyDescent="0.25">
      <c r="F28" s="333" t="s">
        <v>43</v>
      </c>
      <c r="G28" s="333"/>
      <c r="H28" s="333"/>
      <c r="I28" s="333"/>
      <c r="J28" s="333"/>
      <c r="K28" s="333"/>
      <c r="L28" s="333"/>
      <c r="M28" s="333"/>
      <c r="N28" s="333"/>
      <c r="T28" s="31"/>
      <c r="U28" s="11"/>
      <c r="V28" s="11"/>
      <c r="W28" s="11"/>
      <c r="X28" s="11"/>
      <c r="Y28" s="11"/>
      <c r="Z28" s="66"/>
    </row>
    <row r="29" spans="6:26" x14ac:dyDescent="0.25">
      <c r="F29" s="49"/>
      <c r="G29" s="374" t="s">
        <v>44</v>
      </c>
      <c r="H29" s="374"/>
      <c r="I29" s="337">
        <v>270</v>
      </c>
      <c r="J29" s="337"/>
      <c r="K29" s="3">
        <v>2.19</v>
      </c>
      <c r="L29" s="3">
        <f>L30+L31</f>
        <v>0.63</v>
      </c>
      <c r="M29" s="3">
        <f>M30+M31</f>
        <v>38.700000000000003</v>
      </c>
      <c r="N29" s="3">
        <f>N30+N31</f>
        <v>161.19999999999999</v>
      </c>
      <c r="V29" s="15"/>
      <c r="W29" s="15"/>
      <c r="X29" s="15"/>
      <c r="Y29" s="15"/>
      <c r="Z29" s="34"/>
    </row>
    <row r="30" spans="6:26" hidden="1" x14ac:dyDescent="0.25">
      <c r="F30" s="49"/>
      <c r="G30" s="423" t="s">
        <v>294</v>
      </c>
      <c r="H30" s="392"/>
      <c r="I30" s="400">
        <v>110</v>
      </c>
      <c r="J30" s="400"/>
      <c r="K30" s="8">
        <v>1.65</v>
      </c>
      <c r="L30" s="8">
        <v>0.22</v>
      </c>
      <c r="M30" s="142">
        <v>23.98</v>
      </c>
      <c r="N30" s="8">
        <v>104.5</v>
      </c>
      <c r="V30" s="15"/>
      <c r="W30" s="15"/>
      <c r="X30" s="15"/>
      <c r="Y30" s="15"/>
      <c r="Z30" s="34"/>
    </row>
    <row r="31" spans="6:26" hidden="1" x14ac:dyDescent="0.25">
      <c r="F31" s="49"/>
      <c r="G31" s="382" t="s">
        <v>80</v>
      </c>
      <c r="H31" s="382"/>
      <c r="I31" s="535">
        <v>160</v>
      </c>
      <c r="J31" s="535"/>
      <c r="K31" s="8">
        <v>0.54</v>
      </c>
      <c r="L31" s="8">
        <v>0.41</v>
      </c>
      <c r="M31" s="8">
        <v>14.72</v>
      </c>
      <c r="N31" s="8">
        <v>56.7</v>
      </c>
      <c r="P31" s="5"/>
      <c r="Q31" s="11"/>
      <c r="R31" s="11"/>
      <c r="T31" s="32"/>
      <c r="V31" s="11"/>
      <c r="W31" s="11"/>
      <c r="X31" s="11"/>
      <c r="Y31" s="11"/>
      <c r="Z31" s="34"/>
    </row>
    <row r="32" spans="6:26" x14ac:dyDescent="0.25">
      <c r="F32" s="49"/>
      <c r="G32" s="340" t="s">
        <v>42</v>
      </c>
      <c r="H32" s="340"/>
      <c r="I32" s="397">
        <v>270</v>
      </c>
      <c r="J32" s="397"/>
      <c r="K32" s="6">
        <f>K29</f>
        <v>2.19</v>
      </c>
      <c r="L32" s="6">
        <f>L29</f>
        <v>0.63</v>
      </c>
      <c r="M32" s="6">
        <f>M29</f>
        <v>38.700000000000003</v>
      </c>
      <c r="N32" s="6">
        <f>N29</f>
        <v>161.19999999999999</v>
      </c>
      <c r="O32" s="176">
        <v>140</v>
      </c>
      <c r="P32" s="176">
        <v>8</v>
      </c>
      <c r="Q32" s="176">
        <v>12</v>
      </c>
      <c r="R32" s="176">
        <v>11</v>
      </c>
      <c r="S32" s="180" t="s">
        <v>349</v>
      </c>
      <c r="T32" s="180"/>
      <c r="U32" s="180" t="s">
        <v>350</v>
      </c>
      <c r="V32" s="180" t="s">
        <v>345</v>
      </c>
      <c r="W32" s="176">
        <v>28</v>
      </c>
      <c r="X32" s="11"/>
      <c r="Y32" s="11"/>
      <c r="Z32" s="34"/>
    </row>
    <row r="33" spans="6:27" x14ac:dyDescent="0.25">
      <c r="F33" s="75"/>
      <c r="G33" s="26"/>
      <c r="H33" s="26"/>
      <c r="I33" s="27"/>
      <c r="J33" s="27"/>
      <c r="K33" s="27"/>
      <c r="L33" s="27"/>
      <c r="M33" s="27"/>
      <c r="N33" s="28">
        <f>N32/N127</f>
        <v>5.5346879356163343E-2</v>
      </c>
      <c r="V33" s="11"/>
      <c r="W33" s="11"/>
      <c r="X33" s="11"/>
      <c r="Y33" s="11"/>
      <c r="Z33" s="34"/>
    </row>
    <row r="34" spans="6:27" ht="14.25" customHeight="1" x14ac:dyDescent="0.3">
      <c r="F34" s="333" t="s">
        <v>45</v>
      </c>
      <c r="G34" s="333"/>
      <c r="H34" s="333"/>
      <c r="I34" s="333"/>
      <c r="J34" s="333"/>
      <c r="K34" s="333"/>
      <c r="L34" s="333"/>
      <c r="M34" s="333"/>
      <c r="N34" s="333"/>
      <c r="T34" s="36"/>
      <c r="V34" s="11"/>
      <c r="W34" s="11"/>
      <c r="X34" s="11"/>
      <c r="Y34" s="11"/>
      <c r="Z34" s="66"/>
    </row>
    <row r="35" spans="6:27" ht="16.5" customHeight="1" x14ac:dyDescent="0.25">
      <c r="F35" s="29">
        <v>48</v>
      </c>
      <c r="G35" s="413" t="s">
        <v>116</v>
      </c>
      <c r="H35" s="413"/>
      <c r="I35" s="333">
        <v>75</v>
      </c>
      <c r="J35" s="333"/>
      <c r="K35" s="9">
        <v>0.65</v>
      </c>
      <c r="L35" s="9">
        <v>3.14</v>
      </c>
      <c r="M35" s="9">
        <v>3.8</v>
      </c>
      <c r="N35" s="9">
        <v>45.97</v>
      </c>
      <c r="O35" s="173">
        <v>159</v>
      </c>
      <c r="P35" s="173">
        <v>14.4</v>
      </c>
      <c r="Q35" s="173">
        <v>13.6</v>
      </c>
      <c r="R35" s="173">
        <v>23</v>
      </c>
      <c r="S35" s="173">
        <v>0.8</v>
      </c>
      <c r="T35" s="173"/>
      <c r="U35" s="173">
        <v>0.03</v>
      </c>
      <c r="V35" s="173">
        <v>0.02</v>
      </c>
      <c r="W35" s="173">
        <v>6.58</v>
      </c>
      <c r="X35" s="120"/>
      <c r="Y35" s="120"/>
      <c r="Z35" s="120"/>
      <c r="AA35" s="120"/>
    </row>
    <row r="36" spans="6:27" ht="16.5" hidden="1" customHeight="1" x14ac:dyDescent="0.25">
      <c r="F36" s="10"/>
      <c r="G36" s="414" t="s">
        <v>117</v>
      </c>
      <c r="H36" s="414"/>
      <c r="I36" s="10">
        <v>25</v>
      </c>
      <c r="J36" s="10">
        <v>16</v>
      </c>
      <c r="K36" s="4"/>
      <c r="L36" s="4"/>
      <c r="M36" s="4"/>
      <c r="N36" s="4"/>
      <c r="P36" s="5"/>
      <c r="Q36" s="11"/>
      <c r="R36" s="11"/>
      <c r="S36" s="81"/>
      <c r="T36" s="119"/>
      <c r="U36" s="119"/>
      <c r="V36" s="120"/>
      <c r="W36" s="120"/>
      <c r="X36" s="120"/>
      <c r="Y36" s="120"/>
      <c r="Z36" s="120"/>
      <c r="AA36" s="120"/>
    </row>
    <row r="37" spans="6:27" hidden="1" x14ac:dyDescent="0.25">
      <c r="F37" s="10"/>
      <c r="G37" s="414" t="s">
        <v>110</v>
      </c>
      <c r="H37" s="414"/>
      <c r="I37" s="10">
        <v>25</v>
      </c>
      <c r="J37" s="10">
        <v>20</v>
      </c>
      <c r="K37" s="4"/>
      <c r="L37" s="4"/>
      <c r="M37" s="4"/>
      <c r="N37" s="4"/>
      <c r="S37" s="11"/>
      <c r="T37" s="430"/>
      <c r="U37" s="430"/>
      <c r="V37" s="11"/>
      <c r="W37" s="11"/>
    </row>
    <row r="38" spans="6:27" hidden="1" x14ac:dyDescent="0.25">
      <c r="F38" s="10"/>
      <c r="G38" s="414" t="s">
        <v>111</v>
      </c>
      <c r="H38" s="414"/>
      <c r="I38" s="10">
        <v>25</v>
      </c>
      <c r="J38" s="10">
        <v>20</v>
      </c>
      <c r="K38" s="4"/>
      <c r="L38" s="4"/>
      <c r="M38" s="4"/>
      <c r="N38" s="4"/>
      <c r="S38" s="11"/>
      <c r="T38" s="52"/>
      <c r="U38" s="52"/>
      <c r="V38" s="11"/>
      <c r="W38" s="11"/>
    </row>
    <row r="39" spans="6:27" hidden="1" x14ac:dyDescent="0.25">
      <c r="F39" s="10"/>
      <c r="G39" s="414" t="s">
        <v>118</v>
      </c>
      <c r="H39" s="414"/>
      <c r="I39" s="10">
        <v>20</v>
      </c>
      <c r="J39" s="10">
        <v>8</v>
      </c>
      <c r="K39" s="4"/>
      <c r="L39" s="4"/>
      <c r="M39" s="4"/>
      <c r="N39" s="4"/>
      <c r="S39" s="11"/>
      <c r="T39" s="52"/>
      <c r="U39" s="52"/>
      <c r="V39" s="11"/>
      <c r="W39" s="11"/>
    </row>
    <row r="40" spans="6:27" hidden="1" x14ac:dyDescent="0.25">
      <c r="F40" s="10"/>
      <c r="G40" s="414" t="s">
        <v>53</v>
      </c>
      <c r="H40" s="414"/>
      <c r="I40" s="10">
        <v>12</v>
      </c>
      <c r="J40" s="10">
        <v>10</v>
      </c>
      <c r="K40" s="4"/>
      <c r="L40" s="4"/>
      <c r="M40" s="4"/>
      <c r="N40" s="4"/>
      <c r="S40" s="11"/>
      <c r="T40" s="430"/>
      <c r="U40" s="430"/>
      <c r="V40" s="11"/>
      <c r="W40" s="11"/>
    </row>
    <row r="41" spans="6:27" hidden="1" x14ac:dyDescent="0.25">
      <c r="F41" s="10"/>
      <c r="G41" s="414" t="s">
        <v>10</v>
      </c>
      <c r="H41" s="414"/>
      <c r="I41" s="10">
        <v>3</v>
      </c>
      <c r="J41" s="10">
        <v>3</v>
      </c>
      <c r="K41" s="4"/>
      <c r="L41" s="4"/>
      <c r="M41" s="4"/>
      <c r="N41" s="4"/>
      <c r="S41" s="11"/>
      <c r="T41" s="430"/>
      <c r="U41" s="430"/>
      <c r="V41" s="11"/>
      <c r="W41" s="11"/>
    </row>
    <row r="42" spans="6:27" ht="25.5" customHeight="1" x14ac:dyDescent="0.25">
      <c r="F42" s="2">
        <v>38</v>
      </c>
      <c r="G42" s="416" t="s">
        <v>221</v>
      </c>
      <c r="H42" s="417"/>
      <c r="I42" s="333">
        <v>250</v>
      </c>
      <c r="J42" s="333"/>
      <c r="K42" s="9">
        <v>5.26</v>
      </c>
      <c r="L42" s="9">
        <v>8</v>
      </c>
      <c r="M42" s="9">
        <v>17.3</v>
      </c>
      <c r="N42" s="9">
        <v>161.72999999999999</v>
      </c>
      <c r="O42" s="173">
        <v>118</v>
      </c>
      <c r="P42" s="173">
        <v>11</v>
      </c>
      <c r="Q42" s="173">
        <v>8.4</v>
      </c>
      <c r="R42" s="173">
        <v>24</v>
      </c>
      <c r="S42" s="173">
        <v>0.39</v>
      </c>
      <c r="T42" s="173">
        <v>7</v>
      </c>
      <c r="U42" s="173">
        <v>0.03</v>
      </c>
      <c r="V42" s="173">
        <v>0.02</v>
      </c>
      <c r="W42" s="173">
        <v>1.9</v>
      </c>
    </row>
    <row r="43" spans="6:27" ht="15" hidden="1" customHeight="1" x14ac:dyDescent="0.25">
      <c r="F43" s="24"/>
      <c r="G43" s="421" t="s">
        <v>100</v>
      </c>
      <c r="H43" s="421"/>
      <c r="I43" s="10">
        <v>30</v>
      </c>
      <c r="J43" s="10">
        <v>20</v>
      </c>
      <c r="K43" s="4"/>
      <c r="L43" s="4"/>
      <c r="M43" s="4"/>
      <c r="N43" s="4"/>
      <c r="S43" s="11"/>
      <c r="T43" s="430"/>
      <c r="U43" s="430"/>
      <c r="V43" s="11"/>
      <c r="W43" s="11"/>
    </row>
    <row r="44" spans="6:27" hidden="1" x14ac:dyDescent="0.25">
      <c r="F44" s="24"/>
      <c r="G44" s="414" t="s">
        <v>5</v>
      </c>
      <c r="H44" s="414"/>
      <c r="I44" s="10">
        <v>66</v>
      </c>
      <c r="J44" s="10">
        <v>50</v>
      </c>
      <c r="K44" s="4"/>
      <c r="L44" s="4"/>
      <c r="M44" s="4"/>
      <c r="N44" s="4"/>
      <c r="S44" s="11"/>
      <c r="T44" s="430"/>
      <c r="U44" s="430"/>
      <c r="V44" s="11"/>
      <c r="W44" s="11"/>
    </row>
    <row r="45" spans="6:27" hidden="1" x14ac:dyDescent="0.25">
      <c r="F45" s="24"/>
      <c r="G45" s="414" t="s">
        <v>49</v>
      </c>
      <c r="H45" s="414"/>
      <c r="I45" s="10">
        <v>12</v>
      </c>
      <c r="J45" s="10">
        <v>10</v>
      </c>
      <c r="K45" s="4"/>
      <c r="L45" s="4"/>
      <c r="M45" s="4"/>
      <c r="N45" s="4"/>
      <c r="S45" s="76"/>
      <c r="T45" s="430"/>
      <c r="U45" s="430"/>
      <c r="V45" s="11"/>
      <c r="W45" s="11"/>
    </row>
    <row r="46" spans="6:27" hidden="1" x14ac:dyDescent="0.25">
      <c r="F46" s="24"/>
      <c r="G46" s="414" t="s">
        <v>10</v>
      </c>
      <c r="H46" s="414"/>
      <c r="I46" s="10">
        <v>5</v>
      </c>
      <c r="J46" s="10">
        <v>5</v>
      </c>
      <c r="K46" s="4"/>
      <c r="L46" s="4"/>
      <c r="M46" s="4"/>
      <c r="N46" s="4"/>
      <c r="S46" s="76"/>
      <c r="T46" s="430"/>
      <c r="U46" s="430"/>
      <c r="V46" s="11"/>
      <c r="W46" s="11"/>
    </row>
    <row r="47" spans="6:27" hidden="1" x14ac:dyDescent="0.25">
      <c r="F47" s="24"/>
      <c r="G47" s="414" t="s">
        <v>53</v>
      </c>
      <c r="H47" s="414"/>
      <c r="I47" s="10">
        <v>12</v>
      </c>
      <c r="J47" s="10">
        <v>10</v>
      </c>
      <c r="K47" s="4"/>
      <c r="L47" s="4"/>
      <c r="M47" s="4"/>
      <c r="N47" s="4"/>
      <c r="S47" s="76"/>
      <c r="T47" s="430"/>
      <c r="U47" s="430"/>
      <c r="V47" s="11"/>
      <c r="W47" s="11"/>
    </row>
    <row r="48" spans="6:27" hidden="1" x14ac:dyDescent="0.25">
      <c r="F48" s="24"/>
      <c r="G48" s="414" t="s">
        <v>164</v>
      </c>
      <c r="H48" s="414"/>
      <c r="I48" s="456">
        <v>30</v>
      </c>
      <c r="J48" s="342"/>
      <c r="K48" s="4"/>
      <c r="L48" s="4"/>
      <c r="M48" s="4"/>
      <c r="N48" s="4"/>
      <c r="S48" s="76"/>
      <c r="T48" s="430"/>
      <c r="U48" s="430"/>
      <c r="V48" s="11"/>
      <c r="W48" s="11"/>
    </row>
    <row r="49" spans="6:28" hidden="1" x14ac:dyDescent="0.25">
      <c r="F49" s="24"/>
      <c r="G49" s="414" t="s">
        <v>4</v>
      </c>
      <c r="H49" s="414"/>
      <c r="I49" s="10">
        <v>20</v>
      </c>
      <c r="J49" s="10">
        <v>20</v>
      </c>
      <c r="K49" s="4"/>
      <c r="L49" s="4"/>
      <c r="M49" s="4"/>
      <c r="N49" s="4"/>
      <c r="S49" s="76"/>
      <c r="T49" s="430"/>
      <c r="U49" s="430"/>
      <c r="V49" s="11"/>
      <c r="W49" s="11"/>
    </row>
    <row r="50" spans="6:28" hidden="1" x14ac:dyDescent="0.25">
      <c r="F50" s="24"/>
      <c r="G50" s="414" t="s">
        <v>8</v>
      </c>
      <c r="H50" s="414"/>
      <c r="I50" s="10">
        <v>6</v>
      </c>
      <c r="J50" s="10">
        <v>6</v>
      </c>
      <c r="K50" s="4"/>
      <c r="L50" s="4"/>
      <c r="M50" s="4"/>
      <c r="N50" s="4"/>
      <c r="S50" s="76"/>
      <c r="T50" s="52"/>
      <c r="U50" s="52"/>
      <c r="V50" s="11"/>
      <c r="W50" s="11"/>
    </row>
    <row r="51" spans="6:28" hidden="1" x14ac:dyDescent="0.25">
      <c r="F51" s="24"/>
      <c r="G51" s="414" t="s">
        <v>41</v>
      </c>
      <c r="H51" s="414"/>
      <c r="I51" s="10">
        <v>15</v>
      </c>
      <c r="J51" s="10">
        <v>15</v>
      </c>
      <c r="K51" s="4"/>
      <c r="L51" s="4"/>
      <c r="M51" s="4"/>
      <c r="N51" s="4"/>
      <c r="S51" s="76"/>
      <c r="T51" s="52"/>
      <c r="U51" s="52"/>
      <c r="V51" s="11"/>
      <c r="W51" s="11"/>
    </row>
    <row r="52" spans="6:28" hidden="1" x14ac:dyDescent="0.25">
      <c r="F52" s="24"/>
      <c r="G52" s="414" t="s">
        <v>102</v>
      </c>
      <c r="H52" s="414"/>
      <c r="I52" s="456">
        <v>28</v>
      </c>
      <c r="J52" s="342"/>
      <c r="K52" s="4"/>
      <c r="L52" s="4"/>
      <c r="M52" s="4"/>
      <c r="N52" s="4"/>
      <c r="S52" s="76"/>
      <c r="T52" s="52"/>
      <c r="U52" s="52"/>
      <c r="V52" s="11"/>
      <c r="W52" s="11"/>
    </row>
    <row r="53" spans="6:28" hidden="1" x14ac:dyDescent="0.25">
      <c r="F53" s="24"/>
      <c r="G53" s="414" t="s">
        <v>41</v>
      </c>
      <c r="H53" s="414"/>
      <c r="I53" s="10">
        <v>180</v>
      </c>
      <c r="J53" s="10">
        <v>180</v>
      </c>
      <c r="K53" s="4"/>
      <c r="L53" s="4"/>
      <c r="M53" s="4"/>
      <c r="N53" s="4"/>
      <c r="S53" s="76"/>
      <c r="T53" s="52"/>
      <c r="U53" s="52"/>
      <c r="V53" s="11"/>
      <c r="W53" s="11"/>
    </row>
    <row r="54" spans="6:28" ht="18.75" customHeight="1" x14ac:dyDescent="0.25">
      <c r="F54" s="29">
        <v>159</v>
      </c>
      <c r="G54" s="540" t="s">
        <v>170</v>
      </c>
      <c r="H54" s="540"/>
      <c r="I54" s="333">
        <v>100</v>
      </c>
      <c r="J54" s="333"/>
      <c r="K54" s="9">
        <v>17.36</v>
      </c>
      <c r="L54" s="9">
        <v>10.47</v>
      </c>
      <c r="M54" s="9">
        <v>5.35</v>
      </c>
      <c r="N54" s="9">
        <v>187.64</v>
      </c>
      <c r="O54" s="173">
        <v>101</v>
      </c>
      <c r="P54" s="173">
        <v>7.3</v>
      </c>
      <c r="Q54" s="173">
        <v>10.6</v>
      </c>
      <c r="R54" s="173">
        <v>90</v>
      </c>
      <c r="S54" s="173">
        <v>1.48</v>
      </c>
      <c r="T54" s="173"/>
      <c r="U54" s="173">
        <v>0.03</v>
      </c>
      <c r="V54" s="173">
        <v>7.0000000000000007E-2</v>
      </c>
      <c r="W54" s="173"/>
      <c r="X54" s="11"/>
      <c r="Y54" s="11"/>
      <c r="Z54" s="34"/>
    </row>
    <row r="55" spans="6:28" hidden="1" x14ac:dyDescent="0.25">
      <c r="F55" s="10"/>
      <c r="G55" s="414" t="s">
        <v>52</v>
      </c>
      <c r="H55" s="414"/>
      <c r="I55" s="10">
        <v>137</v>
      </c>
      <c r="J55" s="10">
        <v>101</v>
      </c>
      <c r="K55" s="4"/>
      <c r="L55" s="4"/>
      <c r="M55" s="4"/>
      <c r="N55" s="4"/>
      <c r="T55" s="32"/>
      <c r="U55" s="11"/>
      <c r="V55" s="1"/>
      <c r="W55" s="1"/>
      <c r="X55" s="1"/>
      <c r="Y55" s="1"/>
      <c r="Z55" s="15"/>
      <c r="AA55" s="15"/>
      <c r="AB55" s="15"/>
    </row>
    <row r="56" spans="6:28" hidden="1" x14ac:dyDescent="0.25">
      <c r="F56" s="10"/>
      <c r="G56" s="414" t="s">
        <v>8</v>
      </c>
      <c r="H56" s="414"/>
      <c r="I56" s="10">
        <v>8</v>
      </c>
      <c r="J56" s="10">
        <v>8</v>
      </c>
      <c r="K56" s="4"/>
      <c r="L56" s="4"/>
      <c r="M56" s="4"/>
      <c r="N56" s="4"/>
      <c r="T56" s="32"/>
      <c r="U56" s="11"/>
      <c r="V56" s="11"/>
      <c r="W56" s="11"/>
      <c r="X56" s="11"/>
      <c r="Y56" s="11"/>
      <c r="AB56" s="5"/>
    </row>
    <row r="57" spans="6:28" hidden="1" x14ac:dyDescent="0.25">
      <c r="F57" s="10"/>
      <c r="G57" s="414" t="s">
        <v>10</v>
      </c>
      <c r="H57" s="414"/>
      <c r="I57" s="8">
        <v>3</v>
      </c>
      <c r="J57" s="30">
        <v>3</v>
      </c>
      <c r="K57" s="4"/>
      <c r="L57" s="4"/>
      <c r="M57" s="4"/>
      <c r="N57" s="4"/>
      <c r="T57" s="32"/>
      <c r="U57" s="11"/>
      <c r="V57" s="15"/>
      <c r="W57" s="15"/>
      <c r="X57" s="15"/>
      <c r="Y57" s="15"/>
      <c r="AB57" s="5"/>
    </row>
    <row r="58" spans="6:28" ht="18.75" hidden="1" x14ac:dyDescent="0.3">
      <c r="F58" s="10"/>
      <c r="G58" s="414" t="s">
        <v>49</v>
      </c>
      <c r="H58" s="414"/>
      <c r="I58" s="10">
        <v>15</v>
      </c>
      <c r="J58" s="10">
        <v>12</v>
      </c>
      <c r="K58" s="4"/>
      <c r="L58" s="4"/>
      <c r="M58" s="4"/>
      <c r="N58" s="4"/>
      <c r="T58" s="45"/>
      <c r="V58" s="11"/>
      <c r="W58" s="11"/>
      <c r="X58" s="11"/>
      <c r="Y58" s="11"/>
      <c r="AB58" s="5"/>
    </row>
    <row r="59" spans="6:28" hidden="1" x14ac:dyDescent="0.25">
      <c r="F59" s="10"/>
      <c r="G59" s="414" t="s">
        <v>4</v>
      </c>
      <c r="H59" s="414"/>
      <c r="I59" s="10">
        <v>8</v>
      </c>
      <c r="J59" s="10">
        <v>8</v>
      </c>
      <c r="K59" s="4"/>
      <c r="L59" s="4"/>
      <c r="M59" s="4"/>
      <c r="N59" s="4"/>
      <c r="T59" s="32"/>
      <c r="U59" s="11"/>
      <c r="V59" s="1"/>
      <c r="W59" s="1"/>
      <c r="X59" s="1"/>
      <c r="Y59" s="1"/>
      <c r="AB59" s="5"/>
    </row>
    <row r="60" spans="6:28" hidden="1" x14ac:dyDescent="0.25">
      <c r="F60" s="10"/>
      <c r="G60" s="414" t="s">
        <v>143</v>
      </c>
      <c r="H60" s="414"/>
      <c r="I60" s="10">
        <v>1</v>
      </c>
      <c r="J60" s="59">
        <v>1</v>
      </c>
      <c r="K60" s="4"/>
      <c r="L60" s="4"/>
      <c r="M60" s="4"/>
      <c r="N60" s="4"/>
      <c r="T60" s="32"/>
      <c r="U60" s="11"/>
      <c r="V60" s="1"/>
      <c r="W60" s="1"/>
      <c r="X60" s="1"/>
      <c r="Y60" s="1"/>
      <c r="AB60" s="5"/>
    </row>
    <row r="61" spans="6:28" hidden="1" x14ac:dyDescent="0.25">
      <c r="F61" s="10"/>
      <c r="G61" s="414" t="s">
        <v>41</v>
      </c>
      <c r="H61" s="414"/>
      <c r="I61" s="10">
        <v>30</v>
      </c>
      <c r="J61" s="59">
        <v>30</v>
      </c>
      <c r="K61" s="4"/>
      <c r="L61" s="4"/>
      <c r="M61" s="4"/>
      <c r="N61" s="4"/>
      <c r="T61" s="32"/>
      <c r="U61" s="11"/>
      <c r="V61" s="15"/>
      <c r="W61" s="15"/>
      <c r="X61" s="15"/>
      <c r="Y61" s="15"/>
      <c r="AB61" s="5"/>
    </row>
    <row r="62" spans="6:28" x14ac:dyDescent="0.25">
      <c r="F62" s="29">
        <v>143</v>
      </c>
      <c r="G62" s="516" t="s">
        <v>194</v>
      </c>
      <c r="H62" s="517"/>
      <c r="I62" s="333">
        <v>200</v>
      </c>
      <c r="J62" s="333"/>
      <c r="K62" s="9">
        <v>4.07</v>
      </c>
      <c r="L62" s="9">
        <v>7.11</v>
      </c>
      <c r="M62" s="9">
        <v>43.8</v>
      </c>
      <c r="N62" s="9">
        <v>168.69</v>
      </c>
      <c r="O62" s="173">
        <v>264</v>
      </c>
      <c r="P62" s="173">
        <v>37.1</v>
      </c>
      <c r="Q62" s="173">
        <v>16</v>
      </c>
      <c r="R62" s="173">
        <v>45</v>
      </c>
      <c r="S62" s="173">
        <v>0.6</v>
      </c>
      <c r="T62" s="173">
        <v>46</v>
      </c>
      <c r="U62" s="173">
        <v>0.06</v>
      </c>
      <c r="V62" s="173">
        <v>0.06</v>
      </c>
      <c r="W62" s="173">
        <v>12.5</v>
      </c>
      <c r="X62" s="15"/>
      <c r="Y62" s="15"/>
      <c r="AB62" s="5"/>
    </row>
    <row r="63" spans="6:28" hidden="1" x14ac:dyDescent="0.25">
      <c r="F63" s="49"/>
      <c r="G63" s="414" t="s">
        <v>5</v>
      </c>
      <c r="H63" s="414"/>
      <c r="I63" s="8">
        <v>86</v>
      </c>
      <c r="J63" s="30">
        <v>64</v>
      </c>
      <c r="K63" s="3"/>
      <c r="L63" s="3"/>
      <c r="M63" s="3"/>
      <c r="N63" s="3"/>
      <c r="T63" s="32"/>
      <c r="U63" s="11"/>
      <c r="V63" s="15"/>
      <c r="W63" s="15"/>
      <c r="X63" s="15"/>
      <c r="Y63" s="15"/>
      <c r="AB63" s="5"/>
    </row>
    <row r="64" spans="6:28" hidden="1" x14ac:dyDescent="0.25">
      <c r="F64" s="49"/>
      <c r="G64" s="429" t="s">
        <v>166</v>
      </c>
      <c r="H64" s="429"/>
      <c r="I64" s="2">
        <v>74</v>
      </c>
      <c r="J64" s="113">
        <v>59</v>
      </c>
      <c r="K64" s="3"/>
      <c r="L64" s="3"/>
      <c r="M64" s="3"/>
      <c r="N64" s="3"/>
      <c r="T64" s="32"/>
      <c r="U64" s="11"/>
      <c r="V64" s="15"/>
      <c r="W64" s="15"/>
      <c r="X64" s="15"/>
      <c r="Y64" s="15"/>
      <c r="AB64" s="5"/>
    </row>
    <row r="65" spans="6:28" hidden="1" x14ac:dyDescent="0.25">
      <c r="F65" s="49"/>
      <c r="G65" s="414" t="s">
        <v>49</v>
      </c>
      <c r="H65" s="414"/>
      <c r="I65" s="10">
        <v>19</v>
      </c>
      <c r="J65" s="59">
        <v>16</v>
      </c>
      <c r="K65" s="4"/>
      <c r="L65" s="4"/>
      <c r="M65" s="4"/>
      <c r="N65" s="4"/>
      <c r="T65" s="32"/>
      <c r="U65" s="11"/>
      <c r="V65" s="15"/>
      <c r="W65" s="15"/>
      <c r="X65" s="15"/>
      <c r="Y65" s="15"/>
      <c r="AB65" s="5"/>
    </row>
    <row r="66" spans="6:28" hidden="1" x14ac:dyDescent="0.25">
      <c r="F66" s="49"/>
      <c r="G66" s="414" t="s">
        <v>160</v>
      </c>
      <c r="H66" s="414"/>
      <c r="I66" s="10">
        <v>18</v>
      </c>
      <c r="J66" s="59">
        <v>15</v>
      </c>
      <c r="K66" s="4"/>
      <c r="L66" s="4"/>
      <c r="M66" s="4"/>
      <c r="N66" s="4"/>
      <c r="T66" s="32"/>
      <c r="U66" s="11"/>
      <c r="V66" s="15"/>
      <c r="W66" s="15"/>
      <c r="X66" s="15"/>
      <c r="Y66" s="15"/>
      <c r="AB66" s="5"/>
    </row>
    <row r="67" spans="6:28" hidden="1" x14ac:dyDescent="0.25">
      <c r="F67" s="49"/>
      <c r="G67" s="414" t="s">
        <v>53</v>
      </c>
      <c r="H67" s="414"/>
      <c r="I67" s="10">
        <v>40</v>
      </c>
      <c r="J67" s="59">
        <v>32</v>
      </c>
      <c r="K67" s="4"/>
      <c r="L67" s="4"/>
      <c r="M67" s="4"/>
      <c r="N67" s="4"/>
      <c r="T67" s="32"/>
      <c r="U67" s="11"/>
      <c r="V67" s="15"/>
      <c r="W67" s="15"/>
      <c r="X67" s="15"/>
      <c r="Y67" s="15"/>
      <c r="AB67" s="5"/>
    </row>
    <row r="68" spans="6:28" hidden="1" x14ac:dyDescent="0.25">
      <c r="F68" s="49"/>
      <c r="G68" s="414" t="s">
        <v>7</v>
      </c>
      <c r="H68" s="414"/>
      <c r="I68" s="10">
        <v>10</v>
      </c>
      <c r="J68" s="59">
        <v>10</v>
      </c>
      <c r="K68" s="4"/>
      <c r="L68" s="4"/>
      <c r="M68" s="4"/>
      <c r="N68" s="4"/>
      <c r="T68" s="32"/>
      <c r="U68" s="11"/>
      <c r="V68" s="15"/>
      <c r="W68" s="15"/>
      <c r="X68" s="15"/>
      <c r="Y68" s="15"/>
      <c r="AB68" s="5"/>
    </row>
    <row r="69" spans="6:28" hidden="1" x14ac:dyDescent="0.25">
      <c r="F69" s="49"/>
      <c r="G69" s="414" t="s">
        <v>4</v>
      </c>
      <c r="H69" s="414"/>
      <c r="I69" s="10">
        <v>10</v>
      </c>
      <c r="J69" s="59">
        <v>10</v>
      </c>
      <c r="K69" s="4"/>
      <c r="L69" s="4"/>
      <c r="M69" s="4"/>
      <c r="N69" s="4"/>
      <c r="T69" s="32"/>
      <c r="U69" s="11"/>
      <c r="V69" s="15"/>
      <c r="W69" s="15"/>
      <c r="X69" s="15"/>
      <c r="Y69" s="15"/>
      <c r="AB69" s="5"/>
    </row>
    <row r="70" spans="6:28" hidden="1" x14ac:dyDescent="0.25">
      <c r="F70" s="49"/>
      <c r="G70" s="414" t="s">
        <v>9</v>
      </c>
      <c r="H70" s="414"/>
      <c r="I70" s="10">
        <v>15</v>
      </c>
      <c r="J70" s="59">
        <v>15</v>
      </c>
      <c r="K70" s="4"/>
      <c r="L70" s="4"/>
      <c r="M70" s="4"/>
      <c r="N70" s="4"/>
      <c r="T70" s="32"/>
      <c r="U70" s="11"/>
      <c r="V70" s="15"/>
      <c r="W70" s="15"/>
      <c r="X70" s="15"/>
      <c r="Y70" s="15"/>
      <c r="AB70" s="5"/>
    </row>
    <row r="71" spans="6:28" ht="30.75" customHeight="1" x14ac:dyDescent="0.25">
      <c r="F71" s="49"/>
      <c r="G71" s="413" t="s">
        <v>207</v>
      </c>
      <c r="H71" s="413"/>
      <c r="I71" s="346">
        <v>75</v>
      </c>
      <c r="J71" s="348"/>
      <c r="K71" s="9">
        <v>5.7</v>
      </c>
      <c r="L71" s="9">
        <v>1.2</v>
      </c>
      <c r="M71" s="9">
        <v>35.9</v>
      </c>
      <c r="N71" s="9">
        <v>176.2</v>
      </c>
      <c r="O71" s="173">
        <v>65.23</v>
      </c>
      <c r="P71" s="280">
        <v>9.3800000000000008</v>
      </c>
      <c r="Q71" s="173">
        <v>16</v>
      </c>
      <c r="R71" s="173">
        <v>86.7</v>
      </c>
      <c r="S71" s="173">
        <v>2.7</v>
      </c>
      <c r="T71" s="173"/>
      <c r="U71" s="173">
        <v>0.2</v>
      </c>
      <c r="V71" s="173">
        <v>0.22</v>
      </c>
      <c r="W71" s="173"/>
      <c r="X71" s="50"/>
      <c r="Y71" s="50"/>
      <c r="AB71" s="5"/>
    </row>
    <row r="72" spans="6:28" ht="39.75" customHeight="1" x14ac:dyDescent="0.25">
      <c r="F72" s="49"/>
      <c r="G72" s="415" t="s">
        <v>17</v>
      </c>
      <c r="H72" s="415"/>
      <c r="I72" s="333">
        <v>50</v>
      </c>
      <c r="J72" s="333"/>
      <c r="K72" s="9">
        <v>3.6</v>
      </c>
      <c r="L72" s="9">
        <v>0.56000000000000005</v>
      </c>
      <c r="M72" s="9">
        <v>23.1</v>
      </c>
      <c r="N72" s="9">
        <v>118</v>
      </c>
      <c r="O72" s="173">
        <v>43.48</v>
      </c>
      <c r="P72" s="280">
        <v>6.25</v>
      </c>
      <c r="Q72" s="173">
        <v>10.6</v>
      </c>
      <c r="R72" s="173">
        <v>57.8</v>
      </c>
      <c r="S72" s="173">
        <v>1.8</v>
      </c>
      <c r="T72" s="173"/>
      <c r="U72" s="173">
        <v>0.13</v>
      </c>
      <c r="V72" s="173">
        <v>0.14000000000000001</v>
      </c>
      <c r="W72" s="135"/>
      <c r="X72" s="1"/>
      <c r="AB72" s="5"/>
    </row>
    <row r="73" spans="6:28" ht="31.5" customHeight="1" x14ac:dyDescent="0.25">
      <c r="F73" s="2">
        <v>255</v>
      </c>
      <c r="G73" s="416" t="s">
        <v>101</v>
      </c>
      <c r="H73" s="417"/>
      <c r="I73" s="346">
        <v>200</v>
      </c>
      <c r="J73" s="348"/>
      <c r="K73" s="9">
        <v>0.44</v>
      </c>
      <c r="L73" s="9">
        <v>0.02</v>
      </c>
      <c r="M73" s="9">
        <v>31.74</v>
      </c>
      <c r="N73" s="9">
        <v>125.8</v>
      </c>
      <c r="O73" s="201">
        <v>29.3</v>
      </c>
      <c r="P73" s="201">
        <v>32.4</v>
      </c>
      <c r="Q73" s="201">
        <v>12.4</v>
      </c>
      <c r="R73" s="201">
        <v>23.44</v>
      </c>
      <c r="S73" s="201">
        <v>0.7</v>
      </c>
      <c r="T73" s="201"/>
      <c r="U73" s="201">
        <v>1.6E-2</v>
      </c>
      <c r="V73" s="201">
        <v>2.4E-2</v>
      </c>
      <c r="W73" s="201">
        <v>0.72</v>
      </c>
      <c r="X73" s="15"/>
    </row>
    <row r="74" spans="6:28" hidden="1" x14ac:dyDescent="0.25">
      <c r="F74" s="17"/>
      <c r="G74" s="382" t="s">
        <v>57</v>
      </c>
      <c r="H74" s="382"/>
      <c r="I74" s="8">
        <v>20</v>
      </c>
      <c r="J74" s="8">
        <v>25</v>
      </c>
      <c r="K74" s="3"/>
      <c r="L74" s="3"/>
      <c r="M74" s="3"/>
      <c r="N74" s="3"/>
      <c r="Q74" s="5"/>
      <c r="R74" s="5"/>
    </row>
    <row r="75" spans="6:28" hidden="1" x14ac:dyDescent="0.25">
      <c r="F75" s="17"/>
      <c r="G75" s="382" t="s">
        <v>35</v>
      </c>
      <c r="H75" s="382"/>
      <c r="I75" s="8">
        <v>20</v>
      </c>
      <c r="J75" s="8">
        <v>20</v>
      </c>
      <c r="K75" s="3"/>
      <c r="L75" s="3"/>
      <c r="M75" s="3"/>
      <c r="N75" s="3"/>
    </row>
    <row r="76" spans="6:28" hidden="1" x14ac:dyDescent="0.25">
      <c r="F76" s="17"/>
      <c r="G76" s="382" t="s">
        <v>41</v>
      </c>
      <c r="H76" s="382"/>
      <c r="I76" s="8">
        <v>190</v>
      </c>
      <c r="J76" s="8">
        <v>190</v>
      </c>
      <c r="K76" s="3"/>
      <c r="L76" s="3"/>
      <c r="M76" s="3"/>
      <c r="N76" s="3"/>
    </row>
    <row r="77" spans="6:28" hidden="1" x14ac:dyDescent="0.25">
      <c r="F77" s="17"/>
      <c r="G77" s="382" t="s">
        <v>58</v>
      </c>
      <c r="H77" s="382"/>
      <c r="I77" s="8">
        <v>20</v>
      </c>
      <c r="J77" s="8">
        <v>20</v>
      </c>
      <c r="K77" s="3"/>
      <c r="L77" s="3"/>
      <c r="M77" s="3"/>
      <c r="N77" s="3"/>
    </row>
    <row r="78" spans="6:28" hidden="1" x14ac:dyDescent="0.25">
      <c r="F78" s="49"/>
      <c r="G78" s="489"/>
      <c r="H78" s="489"/>
      <c r="I78" s="8"/>
      <c r="J78" s="8"/>
      <c r="K78" s="3"/>
      <c r="L78" s="3"/>
      <c r="M78" s="3"/>
      <c r="N78" s="3"/>
    </row>
    <row r="79" spans="6:28" x14ac:dyDescent="0.25">
      <c r="F79" s="49"/>
      <c r="G79" s="340" t="s">
        <v>42</v>
      </c>
      <c r="H79" s="340"/>
      <c r="I79" s="341">
        <f>I35+I42+I54+I62+I71+I72+I73</f>
        <v>950</v>
      </c>
      <c r="J79" s="342"/>
      <c r="K79" s="3">
        <f>SUM(K35:K77)</f>
        <v>37.08</v>
      </c>
      <c r="L79" s="3">
        <f>SUM(L35:L77)</f>
        <v>30.499999999999996</v>
      </c>
      <c r="M79" s="3">
        <f>SUM(M35:M77)</f>
        <v>160.99</v>
      </c>
      <c r="N79" s="43">
        <f>SUM(N35:N77)</f>
        <v>984.03</v>
      </c>
      <c r="O79" s="253">
        <f>SUM(O35:O78)</f>
        <v>780.01</v>
      </c>
      <c r="P79" s="253">
        <f t="shared" ref="P79:W79" si="1">SUM(P35:P78)</f>
        <v>117.82999999999998</v>
      </c>
      <c r="Q79" s="253">
        <f t="shared" si="1"/>
        <v>87.6</v>
      </c>
      <c r="R79" s="253">
        <f t="shared" si="1"/>
        <v>349.94</v>
      </c>
      <c r="S79" s="253">
        <f t="shared" si="1"/>
        <v>8.4700000000000006</v>
      </c>
      <c r="T79" s="253">
        <f t="shared" si="1"/>
        <v>53</v>
      </c>
      <c r="U79" s="253">
        <f t="shared" si="1"/>
        <v>0.496</v>
      </c>
      <c r="V79" s="253">
        <f t="shared" si="1"/>
        <v>0.55400000000000005</v>
      </c>
      <c r="W79" s="253">
        <f t="shared" si="1"/>
        <v>21.7</v>
      </c>
    </row>
    <row r="80" spans="6:28" x14ac:dyDescent="0.25">
      <c r="F80" s="75"/>
      <c r="G80" s="26"/>
      <c r="H80" s="26"/>
      <c r="I80" s="27"/>
      <c r="J80" s="27"/>
      <c r="K80" s="27"/>
      <c r="L80" s="27"/>
      <c r="M80" s="27"/>
      <c r="N80" s="28">
        <f>N79/N127</f>
        <v>0.33785973754866888</v>
      </c>
      <c r="Q80" s="5"/>
      <c r="R80" s="1"/>
      <c r="S80" s="1"/>
      <c r="T80" s="1"/>
      <c r="U80" s="1"/>
    </row>
    <row r="81" spans="6:23" x14ac:dyDescent="0.25">
      <c r="F81" s="333" t="s">
        <v>59</v>
      </c>
      <c r="G81" s="333"/>
      <c r="H81" s="333"/>
      <c r="I81" s="333"/>
      <c r="J81" s="333"/>
      <c r="K81" s="333"/>
      <c r="L81" s="333"/>
      <c r="M81" s="333"/>
      <c r="N81" s="333"/>
      <c r="Q81" s="5"/>
      <c r="R81" s="1"/>
      <c r="S81" s="1"/>
      <c r="T81" s="1"/>
      <c r="U81" s="1"/>
    </row>
    <row r="82" spans="6:23" x14ac:dyDescent="0.25">
      <c r="F82" s="29">
        <v>389</v>
      </c>
      <c r="G82" s="422" t="s">
        <v>60</v>
      </c>
      <c r="H82" s="422"/>
      <c r="I82" s="337">
        <v>200</v>
      </c>
      <c r="J82" s="337"/>
      <c r="K82" s="3">
        <v>0.8</v>
      </c>
      <c r="L82" s="3">
        <v>0.6</v>
      </c>
      <c r="M82" s="3">
        <v>22</v>
      </c>
      <c r="N82" s="3">
        <v>92</v>
      </c>
      <c r="O82" s="173">
        <v>120</v>
      </c>
      <c r="P82" s="173">
        <v>14</v>
      </c>
      <c r="Q82" s="173">
        <v>8</v>
      </c>
      <c r="R82" s="173">
        <v>14</v>
      </c>
      <c r="S82" s="173">
        <v>1.4</v>
      </c>
      <c r="T82" s="173"/>
      <c r="U82" s="173">
        <v>0.02</v>
      </c>
      <c r="V82" s="173">
        <v>0.02</v>
      </c>
      <c r="W82" s="173">
        <v>4</v>
      </c>
    </row>
    <row r="83" spans="6:23" hidden="1" x14ac:dyDescent="0.25">
      <c r="F83" s="29"/>
      <c r="G83" s="414" t="s">
        <v>60</v>
      </c>
      <c r="H83" s="414"/>
      <c r="I83" s="8">
        <v>200</v>
      </c>
      <c r="J83" s="8">
        <v>200</v>
      </c>
      <c r="K83" s="3"/>
      <c r="L83" s="3"/>
      <c r="M83" s="8"/>
      <c r="N83" s="8"/>
      <c r="Q83" s="5"/>
      <c r="R83" s="5"/>
      <c r="S83" s="1"/>
      <c r="T83" s="1"/>
      <c r="U83" s="1"/>
      <c r="V83" s="1"/>
    </row>
    <row r="84" spans="6:23" ht="15" customHeight="1" x14ac:dyDescent="0.25">
      <c r="F84" s="29">
        <v>415</v>
      </c>
      <c r="G84" s="415" t="s">
        <v>255</v>
      </c>
      <c r="H84" s="415"/>
      <c r="I84" s="337">
        <v>90</v>
      </c>
      <c r="J84" s="337"/>
      <c r="K84" s="3">
        <v>3.54</v>
      </c>
      <c r="L84" s="3">
        <v>4.57</v>
      </c>
      <c r="M84" s="3">
        <v>27.87</v>
      </c>
      <c r="N84" s="3">
        <v>185</v>
      </c>
      <c r="O84" s="173">
        <v>53</v>
      </c>
      <c r="P84" s="173">
        <v>9</v>
      </c>
      <c r="Q84" s="173">
        <v>12</v>
      </c>
      <c r="R84" s="173">
        <v>37</v>
      </c>
      <c r="S84" s="173">
        <v>0.64</v>
      </c>
      <c r="T84" s="173">
        <v>9</v>
      </c>
      <c r="U84" s="173">
        <v>0.06</v>
      </c>
      <c r="V84" s="173">
        <v>0.05</v>
      </c>
      <c r="W84" s="173"/>
    </row>
    <row r="85" spans="6:23" hidden="1" x14ac:dyDescent="0.25">
      <c r="F85" s="49"/>
      <c r="G85" s="382" t="s">
        <v>69</v>
      </c>
      <c r="H85" s="382"/>
      <c r="I85" s="8">
        <v>10</v>
      </c>
      <c r="J85" s="30">
        <v>10</v>
      </c>
      <c r="K85" s="10"/>
      <c r="L85" s="10"/>
      <c r="M85" s="10"/>
      <c r="N85" s="10"/>
      <c r="Q85" s="5"/>
      <c r="R85" s="5"/>
      <c r="S85" s="1"/>
      <c r="T85" s="1"/>
      <c r="U85" s="1"/>
      <c r="V85" s="1"/>
    </row>
    <row r="86" spans="6:23" hidden="1" x14ac:dyDescent="0.25">
      <c r="F86" s="49"/>
      <c r="G86" s="382" t="s">
        <v>8</v>
      </c>
      <c r="H86" s="382"/>
      <c r="I86" s="8">
        <v>6</v>
      </c>
      <c r="J86" s="30">
        <v>6</v>
      </c>
      <c r="K86" s="10"/>
      <c r="L86" s="10"/>
      <c r="M86" s="10"/>
      <c r="N86" s="10"/>
      <c r="Q86" s="5"/>
      <c r="R86" s="5"/>
      <c r="S86" s="1"/>
      <c r="T86" s="1"/>
      <c r="U86" s="1"/>
      <c r="V86" s="1"/>
    </row>
    <row r="87" spans="6:23" hidden="1" x14ac:dyDescent="0.25">
      <c r="F87" s="10"/>
      <c r="G87" s="381" t="s">
        <v>4</v>
      </c>
      <c r="H87" s="382"/>
      <c r="I87" s="8">
        <v>60</v>
      </c>
      <c r="J87" s="110">
        <v>60</v>
      </c>
      <c r="K87" s="10"/>
      <c r="L87" s="10"/>
      <c r="M87" s="10"/>
      <c r="N87" s="10"/>
      <c r="Q87" s="5"/>
      <c r="R87" s="5"/>
      <c r="S87" s="1"/>
      <c r="T87" s="1"/>
      <c r="U87" s="1"/>
      <c r="V87" s="1"/>
    </row>
    <row r="88" spans="6:23" hidden="1" x14ac:dyDescent="0.25">
      <c r="F88" s="10"/>
      <c r="G88" s="412" t="s">
        <v>122</v>
      </c>
      <c r="H88" s="393"/>
      <c r="I88" s="133">
        <v>2</v>
      </c>
      <c r="J88" s="135">
        <v>2</v>
      </c>
      <c r="K88" s="134"/>
      <c r="L88" s="92"/>
      <c r="M88" s="92"/>
      <c r="N88" s="92"/>
      <c r="Q88" s="5"/>
      <c r="R88" s="5"/>
      <c r="S88" s="1"/>
      <c r="T88" s="1"/>
      <c r="U88" s="1"/>
      <c r="V88" s="1"/>
    </row>
    <row r="89" spans="6:23" hidden="1" x14ac:dyDescent="0.25">
      <c r="F89" s="10"/>
      <c r="G89" s="381" t="s">
        <v>33</v>
      </c>
      <c r="H89" s="382"/>
      <c r="I89" s="8">
        <v>30</v>
      </c>
      <c r="J89" s="72">
        <v>30</v>
      </c>
      <c r="K89" s="92"/>
      <c r="L89" s="92"/>
      <c r="M89" s="92"/>
      <c r="N89" s="92"/>
      <c r="Q89" s="5"/>
      <c r="R89" s="5"/>
      <c r="S89" s="1"/>
      <c r="T89" s="1"/>
      <c r="U89" s="1"/>
      <c r="V89" s="1"/>
    </row>
    <row r="90" spans="6:23" hidden="1" x14ac:dyDescent="0.25">
      <c r="F90" s="10"/>
      <c r="G90" s="381" t="s">
        <v>102</v>
      </c>
      <c r="H90" s="382"/>
      <c r="I90" s="72"/>
      <c r="J90" s="72">
        <v>108</v>
      </c>
      <c r="K90" s="92"/>
      <c r="L90" s="92"/>
      <c r="M90" s="92"/>
      <c r="N90" s="92"/>
      <c r="Q90" s="5"/>
      <c r="R90" s="5"/>
      <c r="S90" s="1"/>
      <c r="T90" s="1"/>
      <c r="U90" s="1"/>
      <c r="V90" s="1"/>
    </row>
    <row r="91" spans="6:23" hidden="1" x14ac:dyDescent="0.25">
      <c r="F91" s="10"/>
      <c r="G91" s="381" t="s">
        <v>256</v>
      </c>
      <c r="H91" s="382"/>
      <c r="I91" s="72">
        <v>5</v>
      </c>
      <c r="J91" s="72">
        <v>5</v>
      </c>
      <c r="K91" s="92"/>
      <c r="L91" s="92"/>
      <c r="M91" s="92"/>
      <c r="N91" s="92"/>
      <c r="Q91" s="5"/>
      <c r="R91" s="5"/>
      <c r="S91" s="1"/>
      <c r="T91" s="1"/>
      <c r="U91" s="1"/>
      <c r="V91" s="1"/>
    </row>
    <row r="92" spans="6:23" ht="15" hidden="1" customHeight="1" x14ac:dyDescent="0.25">
      <c r="F92" s="10"/>
      <c r="G92" s="538" t="s">
        <v>257</v>
      </c>
      <c r="H92" s="410"/>
      <c r="I92" s="136">
        <v>2</v>
      </c>
      <c r="J92" s="136">
        <v>2</v>
      </c>
      <c r="K92" s="92"/>
      <c r="L92" s="92"/>
      <c r="M92" s="92"/>
      <c r="N92" s="92"/>
      <c r="Q92" s="5"/>
      <c r="R92" s="5"/>
      <c r="S92" s="1"/>
      <c r="T92" s="1"/>
      <c r="U92" s="1"/>
      <c r="V92" s="1"/>
    </row>
    <row r="93" spans="6:23" s="11" customFormat="1" ht="15" hidden="1" customHeight="1" x14ac:dyDescent="0.25">
      <c r="F93" s="10"/>
      <c r="G93" s="440" t="s">
        <v>258</v>
      </c>
      <c r="H93" s="441"/>
      <c r="I93" s="136">
        <v>3</v>
      </c>
      <c r="J93" s="136">
        <v>3</v>
      </c>
      <c r="K93" s="92"/>
      <c r="L93" s="92"/>
      <c r="M93" s="92"/>
      <c r="N93" s="92"/>
    </row>
    <row r="94" spans="6:23" s="11" customFormat="1" hidden="1" x14ac:dyDescent="0.25">
      <c r="F94" s="29"/>
      <c r="G94" s="39"/>
      <c r="H94" s="19"/>
      <c r="I94" s="379"/>
      <c r="J94" s="380"/>
      <c r="K94" s="92"/>
      <c r="L94" s="92"/>
      <c r="M94" s="92"/>
      <c r="N94" s="92"/>
    </row>
    <row r="95" spans="6:23" s="11" customFormat="1" hidden="1" x14ac:dyDescent="0.25">
      <c r="F95" s="29"/>
      <c r="G95" s="381"/>
      <c r="H95" s="382"/>
      <c r="I95" s="8"/>
      <c r="J95" s="8"/>
      <c r="K95" s="92"/>
      <c r="L95" s="92"/>
      <c r="M95" s="92"/>
      <c r="N95" s="92"/>
      <c r="T95" s="76"/>
    </row>
    <row r="96" spans="6:23" x14ac:dyDescent="0.25">
      <c r="F96" s="29"/>
      <c r="G96" s="537" t="s">
        <v>42</v>
      </c>
      <c r="H96" s="537"/>
      <c r="I96" s="341">
        <f>I82+I84</f>
        <v>290</v>
      </c>
      <c r="J96" s="342"/>
      <c r="K96" s="6">
        <f>SUM(K82:K95)</f>
        <v>4.34</v>
      </c>
      <c r="L96" s="6">
        <f>SUM(L82:L95)</f>
        <v>5.17</v>
      </c>
      <c r="M96" s="6">
        <f>SUM(M82:M95)</f>
        <v>49.870000000000005</v>
      </c>
      <c r="N96" s="121">
        <f>SUM(N82:N95)</f>
        <v>277</v>
      </c>
      <c r="O96" s="253">
        <f>SUM(O82:O95)</f>
        <v>173</v>
      </c>
      <c r="P96" s="253">
        <f t="shared" ref="P96:W96" si="2">SUM(P82:P95)</f>
        <v>23</v>
      </c>
      <c r="Q96" s="253">
        <f t="shared" si="2"/>
        <v>20</v>
      </c>
      <c r="R96" s="253">
        <f t="shared" si="2"/>
        <v>51</v>
      </c>
      <c r="S96" s="253">
        <f t="shared" si="2"/>
        <v>2.04</v>
      </c>
      <c r="T96" s="253">
        <f t="shared" si="2"/>
        <v>9</v>
      </c>
      <c r="U96" s="253">
        <f t="shared" si="2"/>
        <v>0.08</v>
      </c>
      <c r="V96" s="253">
        <f t="shared" si="2"/>
        <v>7.0000000000000007E-2</v>
      </c>
      <c r="W96" s="253">
        <f t="shared" si="2"/>
        <v>4</v>
      </c>
    </row>
    <row r="97" spans="6:25" ht="12" customHeight="1" x14ac:dyDescent="0.25">
      <c r="F97" s="75"/>
      <c r="G97" s="26"/>
      <c r="H97" s="26"/>
      <c r="I97" s="27"/>
      <c r="J97" s="27"/>
      <c r="K97" s="27"/>
      <c r="L97" s="27"/>
      <c r="M97" s="27"/>
      <c r="N97" s="28">
        <f>N96/N127</f>
        <v>9.5105989960652906E-2</v>
      </c>
    </row>
    <row r="98" spans="6:25" ht="11.25" customHeight="1" x14ac:dyDescent="0.25">
      <c r="F98" s="333" t="s">
        <v>74</v>
      </c>
      <c r="G98" s="333"/>
      <c r="H98" s="333"/>
      <c r="I98" s="333"/>
      <c r="J98" s="333"/>
      <c r="K98" s="333"/>
      <c r="L98" s="333"/>
      <c r="M98" s="333"/>
      <c r="N98" s="333"/>
    </row>
    <row r="99" spans="6:25" ht="15.75" customHeight="1" x14ac:dyDescent="0.25">
      <c r="F99" s="29">
        <v>146</v>
      </c>
      <c r="G99" s="413" t="s">
        <v>302</v>
      </c>
      <c r="H99" s="413"/>
      <c r="I99" s="333">
        <v>100</v>
      </c>
      <c r="J99" s="333"/>
      <c r="K99" s="9">
        <v>5.28</v>
      </c>
      <c r="L99" s="9">
        <v>7.41</v>
      </c>
      <c r="M99" s="9">
        <v>3.15</v>
      </c>
      <c r="N99" s="9">
        <v>201.49</v>
      </c>
      <c r="O99" s="173">
        <v>122.8</v>
      </c>
      <c r="P99" s="173">
        <v>35.299999999999997</v>
      </c>
      <c r="Q99" s="173">
        <v>17.7</v>
      </c>
      <c r="R99" s="173">
        <v>78.7</v>
      </c>
      <c r="S99" s="173">
        <v>0.35</v>
      </c>
      <c r="T99" s="173">
        <v>20.399999999999999</v>
      </c>
      <c r="U99" s="173">
        <v>0.05</v>
      </c>
      <c r="V99" s="173">
        <v>0.5</v>
      </c>
      <c r="W99" s="173">
        <v>0.65</v>
      </c>
      <c r="X99" s="11"/>
      <c r="Y99" s="11"/>
    </row>
    <row r="100" spans="6:25" hidden="1" x14ac:dyDescent="0.25">
      <c r="F100" s="49"/>
      <c r="G100" s="414" t="s">
        <v>301</v>
      </c>
      <c r="H100" s="414"/>
      <c r="I100" s="10">
        <v>180</v>
      </c>
      <c r="J100" s="10">
        <v>117</v>
      </c>
      <c r="K100" s="4"/>
      <c r="L100" s="4"/>
      <c r="M100" s="4"/>
      <c r="N100" s="4"/>
      <c r="T100" s="32"/>
      <c r="U100" s="11"/>
      <c r="V100" s="11"/>
      <c r="W100" s="11"/>
      <c r="X100" s="11"/>
      <c r="Y100" s="11"/>
    </row>
    <row r="101" spans="6:25" hidden="1" x14ac:dyDescent="0.25">
      <c r="F101" s="49"/>
      <c r="G101" s="414" t="s">
        <v>106</v>
      </c>
      <c r="H101" s="414"/>
      <c r="I101" s="10">
        <v>6</v>
      </c>
      <c r="J101" s="10">
        <v>6</v>
      </c>
      <c r="K101" s="4"/>
      <c r="L101" s="4"/>
      <c r="M101" s="4"/>
      <c r="N101" s="4"/>
      <c r="T101" s="32"/>
      <c r="U101" s="11"/>
      <c r="V101" s="11"/>
      <c r="W101" s="11"/>
      <c r="X101" s="11"/>
      <c r="Y101" s="11"/>
    </row>
    <row r="102" spans="6:25" hidden="1" x14ac:dyDescent="0.25">
      <c r="F102" s="49"/>
      <c r="G102" s="414" t="s">
        <v>10</v>
      </c>
      <c r="H102" s="414"/>
      <c r="I102" s="10">
        <v>5</v>
      </c>
      <c r="J102" s="10">
        <v>5</v>
      </c>
      <c r="K102" s="4"/>
      <c r="L102" s="4"/>
      <c r="M102" s="4"/>
      <c r="N102" s="4"/>
      <c r="T102" s="32"/>
      <c r="U102" s="11"/>
      <c r="V102" s="1"/>
      <c r="W102" s="1"/>
      <c r="X102" s="1"/>
      <c r="Y102" s="1"/>
    </row>
    <row r="103" spans="6:25" ht="30" customHeight="1" x14ac:dyDescent="0.25">
      <c r="F103" s="29">
        <v>217</v>
      </c>
      <c r="G103" s="415" t="s">
        <v>171</v>
      </c>
      <c r="H103" s="415"/>
      <c r="I103" s="333">
        <v>200</v>
      </c>
      <c r="J103" s="333"/>
      <c r="K103" s="9">
        <v>3.7</v>
      </c>
      <c r="L103" s="9">
        <v>4.28</v>
      </c>
      <c r="M103" s="9">
        <v>20.51</v>
      </c>
      <c r="N103" s="9">
        <v>157.41999999999999</v>
      </c>
      <c r="O103" s="173">
        <v>221</v>
      </c>
      <c r="P103" s="173">
        <v>16.399999999999999</v>
      </c>
      <c r="Q103" s="173">
        <v>12.3</v>
      </c>
      <c r="R103" s="173">
        <v>38.4</v>
      </c>
      <c r="S103" s="173">
        <v>0.46</v>
      </c>
      <c r="T103" s="173"/>
      <c r="U103" s="173">
        <v>0.06</v>
      </c>
      <c r="V103" s="173">
        <v>0.04</v>
      </c>
      <c r="W103" s="173">
        <v>8</v>
      </c>
    </row>
    <row r="104" spans="6:25" ht="18" hidden="1" customHeight="1" x14ac:dyDescent="0.25">
      <c r="F104" s="39"/>
      <c r="G104" s="414" t="s">
        <v>5</v>
      </c>
      <c r="H104" s="414"/>
      <c r="I104" s="10">
        <v>132</v>
      </c>
      <c r="J104" s="10">
        <v>100</v>
      </c>
      <c r="K104" s="4"/>
      <c r="L104" s="4"/>
      <c r="M104" s="4"/>
      <c r="N104" s="4"/>
    </row>
    <row r="105" spans="6:25" ht="18" hidden="1" customHeight="1" x14ac:dyDescent="0.25">
      <c r="F105" s="39"/>
      <c r="G105" s="276" t="s">
        <v>223</v>
      </c>
      <c r="H105" s="276"/>
      <c r="I105" s="10"/>
      <c r="J105" s="10">
        <v>88</v>
      </c>
      <c r="K105" s="4"/>
      <c r="L105" s="4"/>
      <c r="M105" s="4"/>
      <c r="N105" s="4"/>
    </row>
    <row r="106" spans="6:25" hidden="1" x14ac:dyDescent="0.25">
      <c r="F106" s="39"/>
      <c r="G106" s="414" t="s">
        <v>53</v>
      </c>
      <c r="H106" s="414"/>
      <c r="I106" s="10">
        <v>138</v>
      </c>
      <c r="J106" s="10">
        <v>110</v>
      </c>
      <c r="K106" s="4"/>
      <c r="L106" s="4"/>
      <c r="M106" s="4"/>
      <c r="N106" s="4"/>
    </row>
    <row r="107" spans="6:25" hidden="1" x14ac:dyDescent="0.25">
      <c r="F107" s="39"/>
      <c r="G107" s="276" t="s">
        <v>224</v>
      </c>
      <c r="H107" s="276"/>
      <c r="I107" s="10"/>
      <c r="J107" s="10">
        <v>94</v>
      </c>
      <c r="K107" s="4"/>
      <c r="L107" s="4"/>
      <c r="M107" s="4"/>
      <c r="N107" s="4"/>
    </row>
    <row r="108" spans="6:25" hidden="1" x14ac:dyDescent="0.25">
      <c r="F108" s="39"/>
      <c r="G108" s="414" t="s">
        <v>33</v>
      </c>
      <c r="H108" s="414"/>
      <c r="I108" s="10">
        <v>40</v>
      </c>
      <c r="J108" s="10">
        <v>40</v>
      </c>
      <c r="K108" s="4"/>
      <c r="L108" s="4"/>
      <c r="M108" s="4"/>
      <c r="N108" s="4"/>
    </row>
    <row r="109" spans="6:25" hidden="1" x14ac:dyDescent="0.25">
      <c r="F109" s="39"/>
      <c r="G109" s="414" t="s">
        <v>9</v>
      </c>
      <c r="H109" s="414"/>
      <c r="I109" s="10">
        <v>10</v>
      </c>
      <c r="J109" s="10">
        <v>10</v>
      </c>
      <c r="K109" s="4"/>
      <c r="L109" s="4"/>
      <c r="M109" s="4"/>
      <c r="N109" s="4"/>
    </row>
    <row r="110" spans="6:25" ht="26.25" customHeight="1" x14ac:dyDescent="0.25">
      <c r="F110" s="4"/>
      <c r="G110" s="415" t="s">
        <v>17</v>
      </c>
      <c r="H110" s="415"/>
      <c r="I110" s="333">
        <v>50</v>
      </c>
      <c r="J110" s="333"/>
      <c r="K110" s="9">
        <v>3.6</v>
      </c>
      <c r="L110" s="9">
        <v>0.56000000000000005</v>
      </c>
      <c r="M110" s="9">
        <v>23.1</v>
      </c>
      <c r="N110" s="9">
        <v>118</v>
      </c>
      <c r="O110" s="173">
        <v>43.48</v>
      </c>
      <c r="P110" s="173">
        <v>6.25</v>
      </c>
      <c r="Q110" s="173">
        <v>10.6</v>
      </c>
      <c r="R110" s="173">
        <v>57.8</v>
      </c>
      <c r="S110" s="173">
        <v>1.8</v>
      </c>
      <c r="T110" s="173"/>
      <c r="U110" s="173">
        <v>0.13</v>
      </c>
      <c r="V110" s="173">
        <v>0.14000000000000001</v>
      </c>
      <c r="W110" s="135"/>
    </row>
    <row r="111" spans="6:25" ht="23.25" customHeight="1" x14ac:dyDescent="0.25">
      <c r="F111" s="49"/>
      <c r="G111" s="416" t="s">
        <v>38</v>
      </c>
      <c r="H111" s="417"/>
      <c r="I111" s="346">
        <v>50</v>
      </c>
      <c r="J111" s="348"/>
      <c r="K111" s="9">
        <v>3.8</v>
      </c>
      <c r="L111" s="9">
        <v>0.8</v>
      </c>
      <c r="M111" s="9">
        <v>23.9</v>
      </c>
      <c r="N111" s="9">
        <v>117</v>
      </c>
      <c r="O111" s="173">
        <v>43</v>
      </c>
      <c r="P111" s="173">
        <v>6</v>
      </c>
      <c r="Q111" s="173">
        <v>10</v>
      </c>
      <c r="R111" s="173">
        <v>57</v>
      </c>
      <c r="S111" s="173">
        <v>1.8</v>
      </c>
      <c r="T111" s="173"/>
      <c r="U111" s="173">
        <v>0.13</v>
      </c>
      <c r="V111" s="173">
        <v>0.14000000000000001</v>
      </c>
      <c r="W111" s="253"/>
    </row>
    <row r="112" spans="6:25" ht="14.25" customHeight="1" x14ac:dyDescent="0.25">
      <c r="F112" s="29">
        <v>209</v>
      </c>
      <c r="G112" s="427" t="s">
        <v>67</v>
      </c>
      <c r="H112" s="428"/>
      <c r="I112" s="333">
        <v>40</v>
      </c>
      <c r="J112" s="333"/>
      <c r="K112" s="9">
        <v>5.08</v>
      </c>
      <c r="L112" s="9">
        <v>4.3600000000000003</v>
      </c>
      <c r="M112" s="9">
        <v>0.28000000000000003</v>
      </c>
      <c r="N112" s="9">
        <v>62.8</v>
      </c>
      <c r="O112" s="173">
        <v>56</v>
      </c>
      <c r="P112" s="173">
        <v>22</v>
      </c>
      <c r="Q112" s="173">
        <v>4.8</v>
      </c>
      <c r="R112" s="173">
        <v>76</v>
      </c>
      <c r="S112" s="175">
        <v>1</v>
      </c>
      <c r="T112" s="173">
        <v>100</v>
      </c>
      <c r="U112" s="173">
        <v>0.03</v>
      </c>
      <c r="V112" s="173">
        <v>0.18</v>
      </c>
      <c r="W112" s="176"/>
    </row>
    <row r="113" spans="6:23" x14ac:dyDescent="0.25">
      <c r="F113" s="29">
        <v>268</v>
      </c>
      <c r="G113" s="418" t="s">
        <v>68</v>
      </c>
      <c r="H113" s="418"/>
      <c r="I113" s="337">
        <v>200</v>
      </c>
      <c r="J113" s="337"/>
      <c r="K113" s="3">
        <v>2.9</v>
      </c>
      <c r="L113" s="3">
        <v>3.6</v>
      </c>
      <c r="M113" s="3">
        <v>14.77</v>
      </c>
      <c r="N113" s="3">
        <v>103</v>
      </c>
      <c r="O113" s="173">
        <v>154</v>
      </c>
      <c r="P113" s="173">
        <v>126</v>
      </c>
      <c r="Q113" s="173">
        <v>15</v>
      </c>
      <c r="R113" s="173">
        <v>92</v>
      </c>
      <c r="S113" s="173">
        <v>0.41</v>
      </c>
      <c r="T113" s="173">
        <v>10</v>
      </c>
      <c r="U113" s="173">
        <v>0.04</v>
      </c>
      <c r="V113" s="173">
        <v>0.16</v>
      </c>
      <c r="W113" s="173">
        <v>1.33</v>
      </c>
    </row>
    <row r="114" spans="6:23" hidden="1" x14ac:dyDescent="0.25">
      <c r="F114" s="39"/>
      <c r="G114" s="392" t="s">
        <v>11</v>
      </c>
      <c r="H114" s="392"/>
      <c r="I114" s="10">
        <v>0.2</v>
      </c>
      <c r="J114" s="10">
        <v>0.2</v>
      </c>
      <c r="K114" s="3"/>
      <c r="L114" s="3"/>
      <c r="M114" s="3"/>
      <c r="N114" s="3"/>
    </row>
    <row r="115" spans="6:23" hidden="1" x14ac:dyDescent="0.25">
      <c r="F115" s="39"/>
      <c r="G115" s="392" t="s">
        <v>41</v>
      </c>
      <c r="H115" s="392"/>
      <c r="I115" s="10">
        <v>104</v>
      </c>
      <c r="J115" s="10">
        <v>104</v>
      </c>
      <c r="K115" s="3"/>
      <c r="L115" s="3"/>
      <c r="M115" s="3"/>
      <c r="N115" s="3"/>
    </row>
    <row r="116" spans="6:23" hidden="1" x14ac:dyDescent="0.25">
      <c r="F116" s="39"/>
      <c r="G116" s="382" t="s">
        <v>33</v>
      </c>
      <c r="H116" s="382"/>
      <c r="I116" s="10">
        <v>100</v>
      </c>
      <c r="J116" s="10">
        <v>100</v>
      </c>
      <c r="K116" s="3"/>
      <c r="L116" s="3"/>
      <c r="M116" s="3"/>
      <c r="N116" s="3"/>
    </row>
    <row r="117" spans="6:23" hidden="1" x14ac:dyDescent="0.25">
      <c r="F117" s="39"/>
      <c r="G117" s="392" t="s">
        <v>69</v>
      </c>
      <c r="H117" s="392"/>
      <c r="I117" s="10">
        <v>20</v>
      </c>
      <c r="J117" s="10">
        <v>20</v>
      </c>
      <c r="K117" s="3"/>
      <c r="L117" s="3"/>
      <c r="M117" s="3"/>
      <c r="N117" s="3"/>
    </row>
    <row r="118" spans="6:23" x14ac:dyDescent="0.25">
      <c r="F118" s="49"/>
      <c r="G118" s="384" t="s">
        <v>42</v>
      </c>
      <c r="H118" s="384"/>
      <c r="I118" s="341">
        <f>I99+I103+I110+I111+I112+I113</f>
        <v>640</v>
      </c>
      <c r="J118" s="342"/>
      <c r="K118" s="3">
        <f>SUM(K99:K117)</f>
        <v>24.36</v>
      </c>
      <c r="L118" s="3">
        <f>SUM(L99:L117)</f>
        <v>21.010000000000005</v>
      </c>
      <c r="M118" s="3">
        <f>SUM(M99:M117)</f>
        <v>85.71</v>
      </c>
      <c r="N118" s="3">
        <f>SUM(N99:N117)</f>
        <v>759.70999999999992</v>
      </c>
      <c r="O118" s="251">
        <f>SUM(O99:O117)</f>
        <v>640.28</v>
      </c>
      <c r="P118" s="251">
        <f t="shared" ref="P118:W118" si="3">SUM(P99:P117)</f>
        <v>211.95</v>
      </c>
      <c r="Q118" s="251">
        <f t="shared" si="3"/>
        <v>70.400000000000006</v>
      </c>
      <c r="R118" s="251">
        <f t="shared" si="3"/>
        <v>399.9</v>
      </c>
      <c r="S118" s="251">
        <f t="shared" si="3"/>
        <v>5.82</v>
      </c>
      <c r="T118" s="251">
        <f t="shared" si="3"/>
        <v>130.4</v>
      </c>
      <c r="U118" s="251">
        <f t="shared" si="3"/>
        <v>0.44</v>
      </c>
      <c r="V118" s="251">
        <f t="shared" si="3"/>
        <v>1.1599999999999999</v>
      </c>
      <c r="W118" s="251">
        <f t="shared" si="3"/>
        <v>9.98</v>
      </c>
    </row>
    <row r="119" spans="6:23" x14ac:dyDescent="0.25">
      <c r="F119" s="75"/>
      <c r="G119" s="26"/>
      <c r="H119" s="26"/>
      <c r="I119" s="27"/>
      <c r="J119" s="27"/>
      <c r="K119" s="27"/>
      <c r="L119" s="27"/>
      <c r="M119" s="27"/>
      <c r="N119" s="28">
        <f>N118/N127</f>
        <v>0.26084105282674225</v>
      </c>
    </row>
    <row r="120" spans="6:23" x14ac:dyDescent="0.25">
      <c r="F120" s="75"/>
      <c r="G120" s="41" t="s">
        <v>70</v>
      </c>
      <c r="H120" s="42"/>
      <c r="I120" s="3"/>
      <c r="J120" s="43">
        <v>6</v>
      </c>
      <c r="K120" s="27"/>
      <c r="L120" s="27"/>
      <c r="M120" s="27"/>
      <c r="N120" s="28"/>
    </row>
    <row r="121" spans="6:23" x14ac:dyDescent="0.25">
      <c r="F121" s="333" t="s">
        <v>71</v>
      </c>
      <c r="G121" s="333"/>
      <c r="H121" s="333"/>
      <c r="I121" s="333"/>
      <c r="J121" s="333"/>
      <c r="K121" s="333"/>
      <c r="L121" s="333"/>
      <c r="M121" s="333"/>
      <c r="N121" s="333"/>
    </row>
    <row r="122" spans="6:23" x14ac:dyDescent="0.25">
      <c r="F122" s="29">
        <v>245</v>
      </c>
      <c r="G122" s="388" t="s">
        <v>320</v>
      </c>
      <c r="H122" s="388"/>
      <c r="I122" s="337">
        <v>200</v>
      </c>
      <c r="J122" s="337"/>
      <c r="K122" s="3">
        <v>5.6</v>
      </c>
      <c r="L122" s="3">
        <v>5</v>
      </c>
      <c r="M122" s="3">
        <v>7.8</v>
      </c>
      <c r="N122" s="3">
        <v>100</v>
      </c>
      <c r="O122" s="101">
        <v>292</v>
      </c>
      <c r="P122" s="130">
        <v>248</v>
      </c>
      <c r="Q122" s="130">
        <v>28</v>
      </c>
      <c r="R122" s="130">
        <v>184</v>
      </c>
      <c r="S122" s="130">
        <v>0.2</v>
      </c>
      <c r="T122" s="130">
        <v>40</v>
      </c>
      <c r="U122" s="130">
        <v>0.04</v>
      </c>
      <c r="V122" s="130">
        <v>0.2</v>
      </c>
      <c r="W122" s="130">
        <v>0.6</v>
      </c>
    </row>
    <row r="123" spans="6:23" hidden="1" x14ac:dyDescent="0.25">
      <c r="F123" s="49"/>
      <c r="G123" s="390" t="s">
        <v>320</v>
      </c>
      <c r="H123" s="390"/>
      <c r="I123" s="8">
        <v>210</v>
      </c>
      <c r="J123" s="8">
        <v>200</v>
      </c>
      <c r="K123" s="3"/>
      <c r="L123" s="3"/>
      <c r="M123" s="3"/>
      <c r="N123" s="3"/>
    </row>
    <row r="124" spans="6:23" ht="27" customHeight="1" x14ac:dyDescent="0.25">
      <c r="F124" s="49"/>
      <c r="G124" s="472" t="s">
        <v>38</v>
      </c>
      <c r="H124" s="473"/>
      <c r="I124" s="346">
        <v>20</v>
      </c>
      <c r="J124" s="348"/>
      <c r="K124" s="9">
        <v>1.5</v>
      </c>
      <c r="L124" s="9">
        <v>0.3</v>
      </c>
      <c r="M124" s="9">
        <v>9.5</v>
      </c>
      <c r="N124" s="9">
        <v>47</v>
      </c>
      <c r="O124" s="173">
        <v>17.2</v>
      </c>
      <c r="P124" s="173">
        <v>2.4</v>
      </c>
      <c r="Q124" s="173">
        <v>4</v>
      </c>
      <c r="R124" s="173">
        <v>23</v>
      </c>
      <c r="S124" s="173">
        <v>0.7</v>
      </c>
      <c r="T124" s="173"/>
      <c r="U124" s="173">
        <v>0.05</v>
      </c>
      <c r="V124" s="173">
        <v>5.5E-2</v>
      </c>
      <c r="W124" s="169"/>
    </row>
    <row r="125" spans="6:23" x14ac:dyDescent="0.25">
      <c r="F125" s="49"/>
      <c r="G125" s="384" t="s">
        <v>42</v>
      </c>
      <c r="H125" s="384"/>
      <c r="I125" s="341">
        <f>I122+I124</f>
        <v>220</v>
      </c>
      <c r="J125" s="342"/>
      <c r="K125" s="3">
        <f>SUM(K122:K124)</f>
        <v>7.1</v>
      </c>
      <c r="L125" s="3">
        <f>SUM(L122:L124)</f>
        <v>5.3</v>
      </c>
      <c r="M125" s="3">
        <f>SUM(M122:M124)</f>
        <v>17.3</v>
      </c>
      <c r="N125" s="43">
        <f>SUM(N122:N124)</f>
        <v>147</v>
      </c>
      <c r="O125" s="253">
        <f>SUM(O122:O124)</f>
        <v>309.2</v>
      </c>
      <c r="P125" s="253">
        <f t="shared" ref="P125:W125" si="4">SUM(P122:P124)</f>
        <v>250.4</v>
      </c>
      <c r="Q125" s="253">
        <f t="shared" si="4"/>
        <v>32</v>
      </c>
      <c r="R125" s="253">
        <f t="shared" si="4"/>
        <v>207</v>
      </c>
      <c r="S125" s="253">
        <f t="shared" si="4"/>
        <v>0.89999999999999991</v>
      </c>
      <c r="T125" s="253">
        <f t="shared" si="4"/>
        <v>40</v>
      </c>
      <c r="U125" s="253">
        <f t="shared" si="4"/>
        <v>0.09</v>
      </c>
      <c r="V125" s="253">
        <f t="shared" si="4"/>
        <v>0.255</v>
      </c>
      <c r="W125" s="253">
        <f t="shared" si="4"/>
        <v>0.6</v>
      </c>
    </row>
    <row r="126" spans="6:23" ht="11.25" customHeight="1" x14ac:dyDescent="0.25">
      <c r="F126" s="49"/>
      <c r="G126" s="385"/>
      <c r="H126" s="385"/>
      <c r="I126" s="3"/>
      <c r="J126" s="3"/>
      <c r="K126" s="3"/>
      <c r="L126" s="3"/>
      <c r="M126" s="3"/>
      <c r="N126" s="44">
        <f>N125/N127</f>
        <v>5.0471409834714716E-2</v>
      </c>
    </row>
    <row r="127" spans="6:23" ht="15.75" customHeight="1" x14ac:dyDescent="0.3">
      <c r="F127" s="49"/>
      <c r="G127" s="386" t="s">
        <v>73</v>
      </c>
      <c r="H127" s="386"/>
      <c r="I127" s="341">
        <f>I26+I32+I79+I96+I118+I125</f>
        <v>2895</v>
      </c>
      <c r="J127" s="342"/>
      <c r="K127" s="46">
        <f>K26+K32+K79+K96+K118+K125</f>
        <v>92.339999999999989</v>
      </c>
      <c r="L127" s="46">
        <f>L26+L32+L79+L96+L118+L125</f>
        <v>85.88000000000001</v>
      </c>
      <c r="M127" s="46">
        <f>M26+M32+M79+M96+M118+M125</f>
        <v>430.06</v>
      </c>
      <c r="N127" s="46">
        <f>N26+N32+N79+N96+N118+N125</f>
        <v>2912.54</v>
      </c>
      <c r="O127" s="46">
        <f t="shared" ref="O127:W127" si="5">O26+O32+O79+O96+O118+O125</f>
        <v>2487.79</v>
      </c>
      <c r="P127" s="46">
        <f t="shared" si="5"/>
        <v>963.57999999999993</v>
      </c>
      <c r="Q127" s="46">
        <f t="shared" si="5"/>
        <v>339.93</v>
      </c>
      <c r="R127" s="46">
        <f t="shared" si="5"/>
        <v>1375.04</v>
      </c>
      <c r="S127" s="46">
        <f t="shared" si="5"/>
        <v>23.23</v>
      </c>
      <c r="T127" s="46">
        <f t="shared" si="5"/>
        <v>478.6</v>
      </c>
      <c r="U127" s="238">
        <f t="shared" si="5"/>
        <v>1.44</v>
      </c>
      <c r="V127" s="46">
        <f t="shared" si="5"/>
        <v>2.5139999999999998</v>
      </c>
      <c r="W127" s="46">
        <f t="shared" si="5"/>
        <v>67.33</v>
      </c>
    </row>
    <row r="128" spans="6:23" ht="18.75" x14ac:dyDescent="0.3">
      <c r="G128" s="139"/>
      <c r="H128" s="139"/>
      <c r="I128" s="15"/>
      <c r="J128" s="11"/>
    </row>
    <row r="129" spans="7:13" ht="18.75" x14ac:dyDescent="0.3">
      <c r="G129" s="139"/>
      <c r="H129" s="139"/>
      <c r="I129" s="15"/>
      <c r="J129" s="11"/>
      <c r="K129" s="64"/>
      <c r="L129" s="64"/>
      <c r="M129" s="64"/>
    </row>
    <row r="130" spans="7:13" ht="18.75" x14ac:dyDescent="0.3">
      <c r="G130" s="139"/>
      <c r="H130" s="139"/>
      <c r="I130" s="15"/>
      <c r="J130" s="11"/>
      <c r="K130" s="149"/>
      <c r="L130" s="149"/>
      <c r="M130" s="149"/>
    </row>
    <row r="131" spans="7:13" ht="18.75" x14ac:dyDescent="0.3">
      <c r="G131" s="139"/>
      <c r="H131" s="139"/>
      <c r="I131" s="15"/>
      <c r="J131" s="11"/>
    </row>
  </sheetData>
  <sheetProtection selectLockedCells="1" selectUnlockedCells="1"/>
  <mergeCells count="158">
    <mergeCell ref="I118:J118"/>
    <mergeCell ref="I125:J125"/>
    <mergeCell ref="I127:J127"/>
    <mergeCell ref="F34:N34"/>
    <mergeCell ref="G35:H35"/>
    <mergeCell ref="I35:J35"/>
    <mergeCell ref="G37:H37"/>
    <mergeCell ref="G41:H41"/>
    <mergeCell ref="G36:H36"/>
    <mergeCell ref="G40:H40"/>
    <mergeCell ref="F1:N3"/>
    <mergeCell ref="G4:N4"/>
    <mergeCell ref="F5:N5"/>
    <mergeCell ref="F13:F15"/>
    <mergeCell ref="G13:H15"/>
    <mergeCell ref="I13:J13"/>
    <mergeCell ref="K13:M14"/>
    <mergeCell ref="N13:N15"/>
    <mergeCell ref="I14:I15"/>
    <mergeCell ref="J14:J15"/>
    <mergeCell ref="F16:N16"/>
    <mergeCell ref="G17:H17"/>
    <mergeCell ref="I17:J17"/>
    <mergeCell ref="G18:H18"/>
    <mergeCell ref="G19:H19"/>
    <mergeCell ref="I19:J19"/>
    <mergeCell ref="G20:H20"/>
    <mergeCell ref="I20:J20"/>
    <mergeCell ref="G21:H21"/>
    <mergeCell ref="I21:J21"/>
    <mergeCell ref="G22:H22"/>
    <mergeCell ref="G23:H23"/>
    <mergeCell ref="G24:H24"/>
    <mergeCell ref="G25:H25"/>
    <mergeCell ref="G26:H26"/>
    <mergeCell ref="F28:N28"/>
    <mergeCell ref="G29:H29"/>
    <mergeCell ref="I29:J29"/>
    <mergeCell ref="I26:J26"/>
    <mergeCell ref="G38:H38"/>
    <mergeCell ref="G39:H39"/>
    <mergeCell ref="G31:H31"/>
    <mergeCell ref="G32:H32"/>
    <mergeCell ref="G30:H30"/>
    <mergeCell ref="I30:J30"/>
    <mergeCell ref="I31:J31"/>
    <mergeCell ref="I32:J32"/>
    <mergeCell ref="T37:U37"/>
    <mergeCell ref="T40:U40"/>
    <mergeCell ref="G42:H42"/>
    <mergeCell ref="I42:J42"/>
    <mergeCell ref="G46:H46"/>
    <mergeCell ref="T46:U46"/>
    <mergeCell ref="T44:U44"/>
    <mergeCell ref="G45:H45"/>
    <mergeCell ref="T45:U45"/>
    <mergeCell ref="T41:U41"/>
    <mergeCell ref="G47:H47"/>
    <mergeCell ref="T47:U47"/>
    <mergeCell ref="G43:H43"/>
    <mergeCell ref="T43:U43"/>
    <mergeCell ref="G44:H44"/>
    <mergeCell ref="G48:H48"/>
    <mergeCell ref="T48:U48"/>
    <mergeCell ref="I48:J48"/>
    <mergeCell ref="T49:U49"/>
    <mergeCell ref="G50:H50"/>
    <mergeCell ref="G51:H51"/>
    <mergeCell ref="G49:H49"/>
    <mergeCell ref="G52:H52"/>
    <mergeCell ref="I71:J71"/>
    <mergeCell ref="G58:H58"/>
    <mergeCell ref="G67:H67"/>
    <mergeCell ref="G63:H63"/>
    <mergeCell ref="G59:H59"/>
    <mergeCell ref="G60:H60"/>
    <mergeCell ref="G53:H53"/>
    <mergeCell ref="I52:J52"/>
    <mergeCell ref="I62:J62"/>
    <mergeCell ref="G72:H72"/>
    <mergeCell ref="G71:H71"/>
    <mergeCell ref="G66:H66"/>
    <mergeCell ref="G61:H61"/>
    <mergeCell ref="G62:H62"/>
    <mergeCell ref="I73:J73"/>
    <mergeCell ref="I72:J72"/>
    <mergeCell ref="G68:H68"/>
    <mergeCell ref="G69:H69"/>
    <mergeCell ref="G70:H70"/>
    <mergeCell ref="G73:H73"/>
    <mergeCell ref="G83:H83"/>
    <mergeCell ref="G54:H54"/>
    <mergeCell ref="I54:J54"/>
    <mergeCell ref="G55:H55"/>
    <mergeCell ref="G56:H56"/>
    <mergeCell ref="G57:H57"/>
    <mergeCell ref="G74:H74"/>
    <mergeCell ref="G65:H65"/>
    <mergeCell ref="G64:H64"/>
    <mergeCell ref="F81:N81"/>
    <mergeCell ref="G82:H82"/>
    <mergeCell ref="I82:J82"/>
    <mergeCell ref="G75:H75"/>
    <mergeCell ref="G76:H76"/>
    <mergeCell ref="G77:H77"/>
    <mergeCell ref="G78:H78"/>
    <mergeCell ref="G79:H79"/>
    <mergeCell ref="I79:J79"/>
    <mergeCell ref="G100:H100"/>
    <mergeCell ref="G92:H92"/>
    <mergeCell ref="G93:H93"/>
    <mergeCell ref="G95:H95"/>
    <mergeCell ref="G84:H84"/>
    <mergeCell ref="I84:J84"/>
    <mergeCell ref="G85:H85"/>
    <mergeCell ref="G86:H86"/>
    <mergeCell ref="G87:H87"/>
    <mergeCell ref="I96:J96"/>
    <mergeCell ref="G114:H114"/>
    <mergeCell ref="I111:J111"/>
    <mergeCell ref="I99:J99"/>
    <mergeCell ref="G101:H101"/>
    <mergeCell ref="G99:H99"/>
    <mergeCell ref="I112:J112"/>
    <mergeCell ref="G104:H104"/>
    <mergeCell ref="G102:H102"/>
    <mergeCell ref="G103:H103"/>
    <mergeCell ref="I103:J103"/>
    <mergeCell ref="G113:H113"/>
    <mergeCell ref="G127:H127"/>
    <mergeCell ref="G122:H122"/>
    <mergeCell ref="I122:J122"/>
    <mergeCell ref="G123:H123"/>
    <mergeCell ref="G124:H124"/>
    <mergeCell ref="I124:J124"/>
    <mergeCell ref="G126:H126"/>
    <mergeCell ref="G125:H125"/>
    <mergeCell ref="I113:J113"/>
    <mergeCell ref="I94:J94"/>
    <mergeCell ref="G115:H115"/>
    <mergeCell ref="G111:H111"/>
    <mergeCell ref="G108:H108"/>
    <mergeCell ref="F121:N121"/>
    <mergeCell ref="G116:H116"/>
    <mergeCell ref="G117:H117"/>
    <mergeCell ref="G118:H118"/>
    <mergeCell ref="G109:H109"/>
    <mergeCell ref="I110:J110"/>
    <mergeCell ref="O13:W14"/>
    <mergeCell ref="G88:H88"/>
    <mergeCell ref="G89:H89"/>
    <mergeCell ref="G90:H90"/>
    <mergeCell ref="G112:H112"/>
    <mergeCell ref="G106:H106"/>
    <mergeCell ref="G110:H110"/>
    <mergeCell ref="G91:H91"/>
    <mergeCell ref="G96:H96"/>
    <mergeCell ref="F98:N98"/>
  </mergeCells>
  <pageMargins left="0.7" right="0.7" top="0.75" bottom="0.75" header="0.51180555555555551" footer="0.51180555555555551"/>
  <pageSetup paperSize="9" firstPageNumber="0"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3"/>
  <sheetViews>
    <sheetView view="pageBreakPreview" topLeftCell="F78" zoomScale="110" zoomScaleNormal="160" zoomScaleSheetLayoutView="110" workbookViewId="0">
      <selection activeCell="R129" sqref="R129"/>
    </sheetView>
  </sheetViews>
  <sheetFormatPr defaultRowHeight="15" x14ac:dyDescent="0.25"/>
  <cols>
    <col min="1" max="5" width="0" hidden="1" customWidth="1"/>
    <col min="6" max="6" width="6" style="12" customWidth="1"/>
    <col min="8" max="8" width="19.42578125" customWidth="1"/>
    <col min="9" max="9" width="7.85546875" customWidth="1"/>
    <col min="10" max="10" width="7.5703125" customWidth="1"/>
    <col min="11" max="11" width="6.28515625" customWidth="1"/>
    <col min="12" max="12" width="6.5703125" customWidth="1"/>
    <col min="13" max="13" width="9.5703125" customWidth="1"/>
    <col min="14" max="14" width="9.7109375" customWidth="1"/>
    <col min="15" max="15" width="5.42578125" customWidth="1"/>
    <col min="16" max="16" width="6.42578125" customWidth="1"/>
    <col min="17" max="17" width="5.85546875" customWidth="1"/>
    <col min="18" max="18" width="5.5703125" customWidth="1"/>
    <col min="19" max="19" width="6.28515625" customWidth="1"/>
    <col min="20" max="20" width="5.7109375" customWidth="1"/>
    <col min="21" max="22" width="5.42578125" customWidth="1"/>
    <col min="23" max="23" width="4.85546875" customWidth="1"/>
    <col min="28" max="28" width="9.140625" style="5"/>
    <col min="29" max="29" width="9.42578125" style="5" customWidth="1"/>
    <col min="30" max="30" width="20.140625" style="5" customWidth="1"/>
    <col min="31" max="31" width="13.140625" style="5" customWidth="1"/>
    <col min="32" max="38" width="9.140625" style="5"/>
  </cols>
  <sheetData>
    <row r="1" spans="1:23" ht="15" customHeight="1" x14ac:dyDescent="0.25">
      <c r="A1" s="51" t="s">
        <v>196</v>
      </c>
      <c r="B1" s="52"/>
      <c r="C1" s="52"/>
      <c r="D1" s="52"/>
      <c r="E1" s="52"/>
      <c r="F1" s="320" t="s">
        <v>262</v>
      </c>
      <c r="G1" s="320"/>
      <c r="H1" s="320"/>
      <c r="I1" s="320"/>
      <c r="J1" s="320"/>
      <c r="K1" s="320"/>
      <c r="L1" s="320"/>
      <c r="M1" s="320"/>
      <c r="N1" s="320"/>
      <c r="O1" s="162"/>
      <c r="P1" s="162"/>
      <c r="Q1" s="162"/>
      <c r="R1" s="162"/>
      <c r="S1" s="162"/>
      <c r="T1" s="162"/>
      <c r="U1" s="162"/>
      <c r="V1" s="162"/>
    </row>
    <row r="2" spans="1:23" x14ac:dyDescent="0.25">
      <c r="A2" s="52" t="s">
        <v>1</v>
      </c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  <c r="O2" s="162"/>
      <c r="P2" s="162"/>
      <c r="Q2" s="162"/>
      <c r="R2" s="162"/>
      <c r="S2" s="162"/>
      <c r="T2" s="162"/>
      <c r="U2" s="162"/>
      <c r="V2" s="162"/>
    </row>
    <row r="3" spans="1:23" x14ac:dyDescent="0.25">
      <c r="A3" s="52" t="s">
        <v>2</v>
      </c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  <c r="O3" s="162"/>
      <c r="P3" s="162"/>
      <c r="Q3" s="162"/>
      <c r="R3" s="162"/>
      <c r="S3" s="162"/>
      <c r="T3" s="162"/>
      <c r="U3" s="162"/>
      <c r="V3" s="162"/>
    </row>
    <row r="4" spans="1:23" ht="22.5" customHeight="1" x14ac:dyDescent="0.25">
      <c r="F4" s="321" t="s">
        <v>298</v>
      </c>
      <c r="G4" s="321"/>
      <c r="H4" s="321"/>
      <c r="I4" s="321"/>
      <c r="J4" s="321"/>
      <c r="K4" s="321"/>
      <c r="L4" s="321"/>
      <c r="M4" s="321"/>
      <c r="N4" s="321"/>
      <c r="O4" s="120"/>
      <c r="P4" s="120"/>
      <c r="Q4" s="120"/>
      <c r="R4" s="120"/>
      <c r="S4" s="120"/>
      <c r="T4" s="120"/>
      <c r="U4" s="120"/>
      <c r="V4" s="120"/>
    </row>
    <row r="5" spans="1:23" ht="22.5" customHeight="1" x14ac:dyDescent="0.25">
      <c r="F5" s="321" t="s">
        <v>167</v>
      </c>
      <c r="G5" s="321"/>
      <c r="H5" s="321"/>
      <c r="I5" s="321"/>
      <c r="J5" s="321"/>
      <c r="K5" s="321"/>
      <c r="L5" s="321"/>
      <c r="M5" s="321"/>
      <c r="N5" s="321"/>
      <c r="O5" s="120"/>
      <c r="P5" s="120"/>
      <c r="Q5" s="120"/>
      <c r="R5" s="120"/>
      <c r="S5" s="120"/>
      <c r="T5" s="120"/>
      <c r="U5" s="120"/>
      <c r="V5" s="120"/>
    </row>
    <row r="6" spans="1:23" hidden="1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3" hidden="1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3" hidden="1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3" hidden="1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3" hidden="1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3" hidden="1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3" ht="4.5" customHeight="1" x14ac:dyDescent="0.25"/>
    <row r="13" spans="1:23" ht="15" customHeight="1" x14ac:dyDescent="0.25">
      <c r="F13" s="350" t="s">
        <v>24</v>
      </c>
      <c r="G13" s="399" t="s">
        <v>25</v>
      </c>
      <c r="H13" s="399"/>
      <c r="I13" s="400" t="s">
        <v>26</v>
      </c>
      <c r="J13" s="400"/>
      <c r="K13" s="398" t="s">
        <v>12</v>
      </c>
      <c r="L13" s="398"/>
      <c r="M13" s="398"/>
      <c r="N13" s="401" t="s">
        <v>13</v>
      </c>
      <c r="O13" s="483" t="s">
        <v>336</v>
      </c>
      <c r="P13" s="484"/>
      <c r="Q13" s="484"/>
      <c r="R13" s="484"/>
      <c r="S13" s="484"/>
      <c r="T13" s="484"/>
      <c r="U13" s="484"/>
      <c r="V13" s="484"/>
      <c r="W13" s="484"/>
    </row>
    <row r="14" spans="1:23" ht="15" customHeight="1" x14ac:dyDescent="0.25">
      <c r="F14" s="350"/>
      <c r="G14" s="399"/>
      <c r="H14" s="399"/>
      <c r="I14" s="399" t="s">
        <v>27</v>
      </c>
      <c r="J14" s="399" t="s">
        <v>28</v>
      </c>
      <c r="K14" s="398"/>
      <c r="L14" s="398"/>
      <c r="M14" s="398"/>
      <c r="N14" s="401"/>
      <c r="O14" s="484"/>
      <c r="P14" s="484"/>
      <c r="Q14" s="484"/>
      <c r="R14" s="484"/>
      <c r="S14" s="484"/>
      <c r="T14" s="484"/>
      <c r="U14" s="484"/>
      <c r="V14" s="484"/>
      <c r="W14" s="484"/>
    </row>
    <row r="15" spans="1:23" x14ac:dyDescent="0.25">
      <c r="F15" s="350"/>
      <c r="G15" s="399"/>
      <c r="H15" s="399"/>
      <c r="I15" s="399"/>
      <c r="J15" s="399"/>
      <c r="K15" s="10" t="s">
        <v>14</v>
      </c>
      <c r="L15" s="10" t="s">
        <v>15</v>
      </c>
      <c r="M15" s="10" t="s">
        <v>16</v>
      </c>
      <c r="N15" s="401"/>
      <c r="O15" s="196" t="s">
        <v>331</v>
      </c>
      <c r="P15" s="196" t="s">
        <v>332</v>
      </c>
      <c r="Q15" s="196" t="s">
        <v>347</v>
      </c>
      <c r="R15" s="196" t="s">
        <v>348</v>
      </c>
      <c r="S15" s="196" t="s">
        <v>335</v>
      </c>
      <c r="T15" s="196" t="s">
        <v>337</v>
      </c>
      <c r="U15" s="196" t="s">
        <v>339</v>
      </c>
      <c r="V15" s="196" t="s">
        <v>340</v>
      </c>
      <c r="W15" s="127" t="s">
        <v>338</v>
      </c>
    </row>
    <row r="16" spans="1:23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346"/>
      <c r="O16" s="107"/>
      <c r="P16" s="107"/>
      <c r="Q16" s="107"/>
      <c r="R16" s="107"/>
      <c r="S16" s="107"/>
      <c r="T16" s="107"/>
      <c r="U16" s="107"/>
      <c r="V16" s="107"/>
      <c r="W16" s="127"/>
    </row>
    <row r="17" spans="6:35" ht="29.25" customHeight="1" x14ac:dyDescent="0.25">
      <c r="F17" s="2">
        <v>45</v>
      </c>
      <c r="G17" s="395" t="s">
        <v>156</v>
      </c>
      <c r="H17" s="395"/>
      <c r="I17" s="333">
        <v>250</v>
      </c>
      <c r="J17" s="333"/>
      <c r="K17" s="9">
        <v>7.08</v>
      </c>
      <c r="L17" s="9">
        <v>8.4600000000000009</v>
      </c>
      <c r="M17" s="9">
        <v>24.96</v>
      </c>
      <c r="N17" s="105">
        <v>204.76</v>
      </c>
      <c r="O17" s="173">
        <v>218.8</v>
      </c>
      <c r="P17" s="173">
        <v>163</v>
      </c>
      <c r="Q17" s="173">
        <v>26.5</v>
      </c>
      <c r="R17" s="173">
        <v>136.69999999999999</v>
      </c>
      <c r="S17" s="173">
        <v>0.65</v>
      </c>
      <c r="T17" s="173">
        <v>33</v>
      </c>
      <c r="U17" s="173">
        <v>0.1</v>
      </c>
      <c r="V17" s="173">
        <v>0.5</v>
      </c>
      <c r="W17" s="173">
        <v>0.83</v>
      </c>
      <c r="AC17" s="31"/>
      <c r="AE17" s="11"/>
      <c r="AF17" s="11"/>
      <c r="AG17" s="11"/>
      <c r="AH17" s="11"/>
      <c r="AI17" s="11"/>
    </row>
    <row r="18" spans="6:35" hidden="1" x14ac:dyDescent="0.25">
      <c r="F18" s="2"/>
      <c r="G18" s="382" t="s">
        <v>135</v>
      </c>
      <c r="H18" s="382"/>
      <c r="I18" s="10">
        <v>25</v>
      </c>
      <c r="J18" s="10">
        <v>25</v>
      </c>
      <c r="K18" s="4"/>
      <c r="L18" s="4"/>
      <c r="M18" s="4"/>
      <c r="N18" s="48"/>
      <c r="O18" s="170"/>
      <c r="P18" s="170"/>
      <c r="Q18" s="170"/>
      <c r="R18" s="170"/>
      <c r="S18" s="170"/>
      <c r="T18" s="170"/>
      <c r="U18" s="170"/>
      <c r="V18" s="170"/>
      <c r="W18" s="170"/>
      <c r="AE18" s="11"/>
      <c r="AF18" s="1"/>
      <c r="AG18" s="1"/>
      <c r="AH18" s="1"/>
      <c r="AI18" s="1"/>
    </row>
    <row r="19" spans="6:35" hidden="1" x14ac:dyDescent="0.25">
      <c r="F19" s="2"/>
      <c r="G19" s="382" t="s">
        <v>33</v>
      </c>
      <c r="H19" s="382"/>
      <c r="I19" s="10">
        <v>175</v>
      </c>
      <c r="J19" s="10">
        <v>175</v>
      </c>
      <c r="K19" s="4"/>
      <c r="L19" s="4"/>
      <c r="M19" s="4"/>
      <c r="N19" s="48"/>
      <c r="O19" s="170"/>
      <c r="P19" s="170"/>
      <c r="Q19" s="170"/>
      <c r="R19" s="170"/>
      <c r="S19" s="170"/>
      <c r="T19" s="170"/>
      <c r="U19" s="170"/>
      <c r="V19" s="170"/>
      <c r="W19" s="170"/>
      <c r="AE19" s="11"/>
      <c r="AF19" s="11"/>
      <c r="AG19" s="11"/>
      <c r="AH19" s="11"/>
      <c r="AI19" s="11"/>
    </row>
    <row r="20" spans="6:35" hidden="1" x14ac:dyDescent="0.25">
      <c r="F20" s="2"/>
      <c r="G20" s="382" t="s">
        <v>41</v>
      </c>
      <c r="H20" s="382"/>
      <c r="I20" s="10">
        <v>55</v>
      </c>
      <c r="J20" s="10">
        <v>55</v>
      </c>
      <c r="K20" s="4"/>
      <c r="L20" s="4"/>
      <c r="M20" s="4"/>
      <c r="N20" s="48"/>
      <c r="O20" s="170"/>
      <c r="P20" s="170"/>
      <c r="Q20" s="170"/>
      <c r="R20" s="170"/>
      <c r="S20" s="170"/>
      <c r="T20" s="170"/>
      <c r="U20" s="170"/>
      <c r="V20" s="170"/>
      <c r="W20" s="170"/>
      <c r="AE20" s="11"/>
      <c r="AF20" s="11"/>
      <c r="AG20" s="11"/>
      <c r="AH20" s="11"/>
      <c r="AI20" s="11"/>
    </row>
    <row r="21" spans="6:35" hidden="1" x14ac:dyDescent="0.25">
      <c r="F21" s="2"/>
      <c r="G21" s="382" t="s">
        <v>35</v>
      </c>
      <c r="H21" s="382"/>
      <c r="I21" s="10">
        <v>5</v>
      </c>
      <c r="J21" s="10">
        <v>5</v>
      </c>
      <c r="K21" s="4"/>
      <c r="L21" s="4"/>
      <c r="M21" s="4"/>
      <c r="N21" s="48"/>
      <c r="O21" s="170"/>
      <c r="P21" s="170"/>
      <c r="Q21" s="170"/>
      <c r="R21" s="170"/>
      <c r="S21" s="170"/>
      <c r="T21" s="170"/>
      <c r="U21" s="170"/>
      <c r="V21" s="170"/>
      <c r="W21" s="170"/>
      <c r="AC21" s="31"/>
      <c r="AD21" s="31"/>
      <c r="AE21" s="11"/>
      <c r="AF21" s="11"/>
      <c r="AG21" s="11"/>
      <c r="AH21" s="11"/>
      <c r="AI21" s="11"/>
    </row>
    <row r="22" spans="6:35" hidden="1" x14ac:dyDescent="0.25">
      <c r="F22" s="2"/>
      <c r="G22" s="382" t="s">
        <v>9</v>
      </c>
      <c r="H22" s="382"/>
      <c r="I22" s="10">
        <v>5</v>
      </c>
      <c r="J22" s="10">
        <v>5</v>
      </c>
      <c r="K22" s="4"/>
      <c r="L22" s="4"/>
      <c r="M22" s="4"/>
      <c r="N22" s="48"/>
      <c r="O22" s="170"/>
      <c r="P22" s="170"/>
      <c r="Q22" s="170"/>
      <c r="R22" s="170"/>
      <c r="S22" s="170"/>
      <c r="T22" s="170"/>
      <c r="U22" s="170"/>
      <c r="V22" s="170"/>
      <c r="W22" s="170"/>
      <c r="AA22" s="5"/>
      <c r="AE22" s="11"/>
      <c r="AF22" s="15"/>
      <c r="AG22" s="15"/>
      <c r="AH22" s="15"/>
      <c r="AI22" s="15"/>
    </row>
    <row r="23" spans="6:35" x14ac:dyDescent="0.25">
      <c r="F23" s="29">
        <v>14</v>
      </c>
      <c r="G23" s="374" t="s">
        <v>36</v>
      </c>
      <c r="H23" s="374"/>
      <c r="I23" s="337">
        <v>10</v>
      </c>
      <c r="J23" s="337"/>
      <c r="K23" s="23">
        <v>7.0000000000000007E-2</v>
      </c>
      <c r="L23" s="23">
        <v>8.1999999999999993</v>
      </c>
      <c r="M23" s="23">
        <v>7.0000000000000007E-2</v>
      </c>
      <c r="N23" s="167">
        <v>74</v>
      </c>
      <c r="O23" s="173">
        <v>3</v>
      </c>
      <c r="P23" s="173">
        <v>2.4</v>
      </c>
      <c r="Q23" s="173"/>
      <c r="R23" s="173">
        <v>3</v>
      </c>
      <c r="S23" s="173">
        <v>0.02</v>
      </c>
      <c r="T23" s="173">
        <v>63</v>
      </c>
      <c r="U23" s="173"/>
      <c r="V23" s="173">
        <v>0.01</v>
      </c>
      <c r="W23" s="170"/>
      <c r="X23" s="11"/>
      <c r="Y23" s="11"/>
      <c r="Z23" s="11"/>
      <c r="AA23" s="11"/>
      <c r="AD23" s="32"/>
      <c r="AE23" s="11"/>
      <c r="AF23" s="11"/>
      <c r="AG23" s="11"/>
      <c r="AH23" s="11"/>
      <c r="AI23" s="11"/>
    </row>
    <row r="24" spans="6:35" x14ac:dyDescent="0.25">
      <c r="F24" s="29">
        <v>15</v>
      </c>
      <c r="G24" s="374" t="s">
        <v>37</v>
      </c>
      <c r="H24" s="374"/>
      <c r="I24" s="107">
        <v>20</v>
      </c>
      <c r="J24" s="126">
        <v>19</v>
      </c>
      <c r="K24" s="9">
        <v>4.9400000000000004</v>
      </c>
      <c r="L24" s="9">
        <v>5.09</v>
      </c>
      <c r="M24" s="9"/>
      <c r="N24" s="105">
        <v>66.88</v>
      </c>
      <c r="O24" s="173">
        <v>17.600000000000001</v>
      </c>
      <c r="P24" s="173">
        <v>176</v>
      </c>
      <c r="Q24" s="173">
        <v>7</v>
      </c>
      <c r="R24" s="173">
        <v>60</v>
      </c>
      <c r="S24" s="173">
        <v>0.2</v>
      </c>
      <c r="T24" s="173">
        <v>104</v>
      </c>
      <c r="U24" s="173">
        <v>6.0000000000000001E-3</v>
      </c>
      <c r="V24" s="173">
        <v>0.06</v>
      </c>
      <c r="W24" s="173">
        <v>0.14000000000000001</v>
      </c>
      <c r="X24" s="11"/>
      <c r="Y24" s="11"/>
      <c r="Z24" s="11"/>
      <c r="AA24" s="11"/>
      <c r="AD24" s="32"/>
      <c r="AE24" s="11"/>
      <c r="AF24" s="11"/>
      <c r="AG24" s="11"/>
      <c r="AH24" s="11"/>
      <c r="AI24" s="11"/>
    </row>
    <row r="25" spans="6:35" ht="18.75" customHeight="1" x14ac:dyDescent="0.25">
      <c r="F25" s="39"/>
      <c r="G25" s="334" t="s">
        <v>299</v>
      </c>
      <c r="H25" s="334"/>
      <c r="I25" s="339">
        <v>100</v>
      </c>
      <c r="J25" s="333"/>
      <c r="K25" s="9">
        <v>7.7</v>
      </c>
      <c r="L25" s="9">
        <v>2.92</v>
      </c>
      <c r="M25" s="9">
        <v>50.5</v>
      </c>
      <c r="N25" s="105">
        <v>263</v>
      </c>
      <c r="O25" s="173">
        <v>53.8</v>
      </c>
      <c r="P25" s="173">
        <v>19</v>
      </c>
      <c r="Q25" s="173">
        <v>13</v>
      </c>
      <c r="R25" s="173">
        <v>35</v>
      </c>
      <c r="S25" s="173">
        <v>1.2</v>
      </c>
      <c r="T25" s="174"/>
      <c r="U25" s="173">
        <v>0.11</v>
      </c>
      <c r="V25" s="173">
        <v>0.03</v>
      </c>
      <c r="W25" s="170"/>
      <c r="Y25" s="5"/>
      <c r="Z25" s="11"/>
      <c r="AA25" s="1"/>
      <c r="AB25" s="1"/>
      <c r="AE25" s="11"/>
      <c r="AF25" s="11"/>
      <c r="AG25" s="11"/>
      <c r="AH25" s="11"/>
      <c r="AI25" s="11"/>
    </row>
    <row r="26" spans="6:35" ht="17.25" customHeight="1" x14ac:dyDescent="0.3">
      <c r="F26" s="2">
        <v>242</v>
      </c>
      <c r="G26" s="374" t="s">
        <v>78</v>
      </c>
      <c r="H26" s="374"/>
      <c r="I26" s="333">
        <v>200</v>
      </c>
      <c r="J26" s="333"/>
      <c r="K26" s="9">
        <v>3.2</v>
      </c>
      <c r="L26" s="9">
        <v>2.62</v>
      </c>
      <c r="M26" s="105">
        <v>14.77</v>
      </c>
      <c r="N26" s="105">
        <v>103.8</v>
      </c>
      <c r="O26" s="173">
        <v>216</v>
      </c>
      <c r="P26" s="173">
        <v>152</v>
      </c>
      <c r="Q26" s="173">
        <v>21.2</v>
      </c>
      <c r="R26" s="173">
        <v>124.4</v>
      </c>
      <c r="S26" s="173">
        <v>0.47</v>
      </c>
      <c r="T26" s="173">
        <v>24.4</v>
      </c>
      <c r="U26" s="173">
        <v>0.05</v>
      </c>
      <c r="V26" s="173">
        <v>0.18</v>
      </c>
      <c r="W26" s="173">
        <v>15.8</v>
      </c>
      <c r="Z26" s="5"/>
      <c r="AA26" s="5"/>
      <c r="AB26" s="11"/>
      <c r="AC26" s="31"/>
      <c r="AD26" s="36"/>
      <c r="AE26" s="11"/>
      <c r="AF26" s="11"/>
      <c r="AG26" s="11"/>
      <c r="AH26" s="11"/>
      <c r="AI26" s="11"/>
    </row>
    <row r="27" spans="6:35" hidden="1" x14ac:dyDescent="0.25">
      <c r="F27" s="17"/>
      <c r="G27" s="382" t="s">
        <v>79</v>
      </c>
      <c r="H27" s="382"/>
      <c r="I27" s="10">
        <v>3</v>
      </c>
      <c r="J27" s="10">
        <v>3</v>
      </c>
      <c r="K27" s="3"/>
      <c r="L27" s="3"/>
      <c r="M27" s="3"/>
      <c r="N27" s="43"/>
      <c r="O27" s="211"/>
      <c r="P27" s="211"/>
      <c r="Q27" s="211"/>
      <c r="R27" s="211"/>
      <c r="S27" s="211"/>
      <c r="T27" s="211"/>
      <c r="U27" s="211"/>
      <c r="V27" s="211"/>
      <c r="W27" s="170"/>
      <c r="Z27" s="5"/>
      <c r="AA27" s="5"/>
      <c r="AB27" s="11"/>
      <c r="AD27" s="31"/>
      <c r="AE27" s="11"/>
      <c r="AF27" s="11"/>
      <c r="AG27" s="11"/>
      <c r="AH27" s="11"/>
      <c r="AI27" s="11"/>
    </row>
    <row r="28" spans="6:35" hidden="1" x14ac:dyDescent="0.25">
      <c r="F28" s="17"/>
      <c r="G28" s="382" t="s">
        <v>33</v>
      </c>
      <c r="H28" s="382"/>
      <c r="I28" s="10">
        <v>100</v>
      </c>
      <c r="J28" s="10">
        <v>100</v>
      </c>
      <c r="K28" s="3"/>
      <c r="L28" s="3"/>
      <c r="M28" s="3"/>
      <c r="N28" s="43"/>
      <c r="O28" s="211"/>
      <c r="P28" s="211"/>
      <c r="Q28" s="211"/>
      <c r="R28" s="211"/>
      <c r="S28" s="211"/>
      <c r="T28" s="211"/>
      <c r="U28" s="211"/>
      <c r="V28" s="211"/>
      <c r="W28" s="170"/>
      <c r="Z28" s="5"/>
      <c r="AA28" s="5"/>
      <c r="AD28" s="31"/>
      <c r="AE28" s="11"/>
      <c r="AF28" s="11"/>
      <c r="AG28" s="11"/>
      <c r="AH28" s="11"/>
      <c r="AI28" s="11"/>
    </row>
    <row r="29" spans="6:35" hidden="1" x14ac:dyDescent="0.25">
      <c r="F29" s="17"/>
      <c r="G29" s="382" t="s">
        <v>41</v>
      </c>
      <c r="H29" s="382"/>
      <c r="I29" s="10">
        <v>107</v>
      </c>
      <c r="J29" s="10">
        <v>107</v>
      </c>
      <c r="K29" s="3"/>
      <c r="L29" s="3"/>
      <c r="M29" s="3"/>
      <c r="N29" s="43"/>
      <c r="O29" s="211"/>
      <c r="P29" s="211"/>
      <c r="Q29" s="211"/>
      <c r="R29" s="211"/>
      <c r="S29" s="211"/>
      <c r="T29" s="211"/>
      <c r="U29" s="211"/>
      <c r="V29" s="211"/>
      <c r="W29" s="170"/>
      <c r="AA29" s="5"/>
      <c r="AC29" s="32"/>
      <c r="AD29" s="32"/>
      <c r="AE29" s="11"/>
      <c r="AF29" s="11"/>
      <c r="AG29" s="11"/>
      <c r="AH29" s="11"/>
      <c r="AI29" s="11"/>
    </row>
    <row r="30" spans="6:35" hidden="1" x14ac:dyDescent="0.25">
      <c r="F30" s="17"/>
      <c r="G30" s="382" t="s">
        <v>35</v>
      </c>
      <c r="H30" s="382"/>
      <c r="I30" s="10">
        <v>15</v>
      </c>
      <c r="J30" s="10">
        <v>15</v>
      </c>
      <c r="K30" s="3"/>
      <c r="L30" s="3"/>
      <c r="M30" s="3"/>
      <c r="N30" s="43"/>
      <c r="O30" s="211"/>
      <c r="P30" s="211"/>
      <c r="Q30" s="211"/>
      <c r="R30" s="211"/>
      <c r="S30" s="211"/>
      <c r="T30" s="211"/>
      <c r="U30" s="211"/>
      <c r="V30" s="211"/>
      <c r="W30" s="170"/>
      <c r="AA30" s="5"/>
      <c r="AC30" s="32"/>
      <c r="AD30" s="69"/>
      <c r="AE30" s="11"/>
      <c r="AF30" s="11"/>
      <c r="AG30" s="11"/>
      <c r="AH30" s="11"/>
      <c r="AI30" s="11"/>
    </row>
    <row r="31" spans="6:35" x14ac:dyDescent="0.25">
      <c r="F31" s="39"/>
      <c r="G31" s="340" t="s">
        <v>42</v>
      </c>
      <c r="H31" s="340"/>
      <c r="I31" s="341">
        <f>I17+I23+I24+I25+I26</f>
        <v>580</v>
      </c>
      <c r="J31" s="342"/>
      <c r="K31" s="3">
        <f>SUM(K17:K30)</f>
        <v>22.99</v>
      </c>
      <c r="L31" s="3">
        <f>SUM(L17:L30)</f>
        <v>27.290000000000003</v>
      </c>
      <c r="M31" s="3">
        <f>SUM(M17:M30)</f>
        <v>90.3</v>
      </c>
      <c r="N31" s="43">
        <f>SUM(N17:N30)</f>
        <v>712.43999999999994</v>
      </c>
      <c r="O31" s="176">
        <f>SUM(O17:O30)</f>
        <v>509.2</v>
      </c>
      <c r="P31" s="176">
        <f t="shared" ref="P31:W31" si="0">SUM(P17:P30)</f>
        <v>512.4</v>
      </c>
      <c r="Q31" s="176">
        <f t="shared" si="0"/>
        <v>67.7</v>
      </c>
      <c r="R31" s="176">
        <f t="shared" si="0"/>
        <v>359.1</v>
      </c>
      <c r="S31" s="176">
        <f t="shared" si="0"/>
        <v>2.54</v>
      </c>
      <c r="T31" s="176">
        <f t="shared" si="0"/>
        <v>224.4</v>
      </c>
      <c r="U31" s="176">
        <f t="shared" si="0"/>
        <v>0.26600000000000001</v>
      </c>
      <c r="V31" s="176">
        <f t="shared" si="0"/>
        <v>0.78</v>
      </c>
      <c r="W31" s="176">
        <f t="shared" si="0"/>
        <v>16.77</v>
      </c>
      <c r="AA31" s="5"/>
      <c r="AD31" s="31"/>
      <c r="AE31" s="11"/>
      <c r="AF31" s="11"/>
      <c r="AG31" s="11"/>
      <c r="AH31" s="11"/>
      <c r="AI31" s="11"/>
    </row>
    <row r="32" spans="6:35" x14ac:dyDescent="0.25">
      <c r="F32" s="79"/>
      <c r="G32" s="26"/>
      <c r="H32" s="26"/>
      <c r="I32" s="27"/>
      <c r="J32" s="27"/>
      <c r="K32" s="27"/>
      <c r="L32" s="27"/>
      <c r="M32" s="27"/>
      <c r="N32" s="168">
        <f>N31/N119</f>
        <v>0.22244564063495234</v>
      </c>
      <c r="O32" s="226"/>
      <c r="P32" s="226"/>
      <c r="Q32" s="226"/>
      <c r="R32" s="226"/>
      <c r="S32" s="226"/>
      <c r="T32" s="226"/>
      <c r="U32" s="226"/>
      <c r="V32" s="226"/>
      <c r="W32" s="170"/>
      <c r="AA32" s="5"/>
      <c r="AD32" s="32"/>
      <c r="AE32" s="11"/>
      <c r="AF32" s="1"/>
      <c r="AG32" s="1"/>
      <c r="AH32" s="1"/>
      <c r="AI32" s="1"/>
    </row>
    <row r="33" spans="6:35" ht="18.75" x14ac:dyDescent="0.3">
      <c r="F33" s="333" t="s">
        <v>43</v>
      </c>
      <c r="G33" s="333"/>
      <c r="H33" s="333"/>
      <c r="I33" s="333"/>
      <c r="J33" s="333"/>
      <c r="K33" s="333"/>
      <c r="L33" s="333"/>
      <c r="M33" s="333"/>
      <c r="N33" s="346"/>
      <c r="O33" s="176"/>
      <c r="P33" s="176"/>
      <c r="Q33" s="176"/>
      <c r="R33" s="176"/>
      <c r="S33" s="176"/>
      <c r="T33" s="176"/>
      <c r="U33" s="176"/>
      <c r="V33" s="176"/>
      <c r="W33" s="170"/>
      <c r="AA33" s="5"/>
      <c r="AC33" s="36"/>
      <c r="AD33" s="32"/>
      <c r="AE33" s="11"/>
      <c r="AF33" s="1"/>
      <c r="AG33" s="1"/>
      <c r="AH33" s="1"/>
      <c r="AI33" s="1"/>
    </row>
    <row r="34" spans="6:35" x14ac:dyDescent="0.25">
      <c r="F34" s="39"/>
      <c r="G34" s="374" t="s">
        <v>44</v>
      </c>
      <c r="H34" s="374"/>
      <c r="I34" s="337">
        <v>300</v>
      </c>
      <c r="J34" s="337"/>
      <c r="K34" s="3">
        <f>K35+K36</f>
        <v>1.3599999999999999</v>
      </c>
      <c r="L34" s="3">
        <f>L35+L36</f>
        <v>0.72</v>
      </c>
      <c r="M34" s="3">
        <f>M35+M36</f>
        <v>36.68</v>
      </c>
      <c r="N34" s="43">
        <f>N35+N36</f>
        <v>151</v>
      </c>
      <c r="O34" s="173"/>
      <c r="P34" s="173"/>
      <c r="Q34" s="173"/>
      <c r="R34" s="173"/>
      <c r="S34" s="191"/>
      <c r="T34" s="191"/>
      <c r="U34" s="191"/>
      <c r="V34" s="191"/>
      <c r="W34" s="173"/>
      <c r="AA34" s="5"/>
      <c r="AC34" s="80"/>
      <c r="AE34" s="11"/>
      <c r="AF34" s="35"/>
      <c r="AG34" s="35"/>
      <c r="AH34" s="35"/>
      <c r="AI34" s="35"/>
    </row>
    <row r="35" spans="6:35" hidden="1" x14ac:dyDescent="0.25">
      <c r="F35" s="39"/>
      <c r="G35" s="382" t="s">
        <v>50</v>
      </c>
      <c r="H35" s="382"/>
      <c r="I35" s="400">
        <v>100</v>
      </c>
      <c r="J35" s="400"/>
      <c r="K35" s="8">
        <v>0.4</v>
      </c>
      <c r="L35" s="8">
        <v>0.4</v>
      </c>
      <c r="M35" s="142">
        <v>9.8000000000000007</v>
      </c>
      <c r="N35" s="133">
        <v>47</v>
      </c>
      <c r="O35" s="171"/>
      <c r="P35" s="171"/>
      <c r="Q35" s="171"/>
      <c r="R35" s="171"/>
      <c r="S35" s="171"/>
      <c r="T35" s="171"/>
      <c r="U35" s="171"/>
      <c r="V35" s="171"/>
      <c r="W35" s="170"/>
      <c r="AA35" s="5"/>
      <c r="AC35" s="80"/>
      <c r="AE35" s="11"/>
      <c r="AF35" s="35"/>
      <c r="AG35" s="35"/>
      <c r="AH35" s="35"/>
      <c r="AI35" s="35"/>
    </row>
    <row r="36" spans="6:35" hidden="1" x14ac:dyDescent="0.25">
      <c r="F36" s="39"/>
      <c r="G36" s="382" t="s">
        <v>134</v>
      </c>
      <c r="H36" s="382"/>
      <c r="I36" s="400">
        <v>200</v>
      </c>
      <c r="J36" s="400"/>
      <c r="K36" s="8">
        <v>0.96</v>
      </c>
      <c r="L36" s="8">
        <v>0.32</v>
      </c>
      <c r="M36" s="8">
        <v>26.88</v>
      </c>
      <c r="N36" s="133">
        <v>104</v>
      </c>
      <c r="O36" s="171"/>
      <c r="P36" s="171"/>
      <c r="Q36" s="171"/>
      <c r="R36" s="171"/>
      <c r="S36" s="171"/>
      <c r="T36" s="171"/>
      <c r="U36" s="171"/>
      <c r="V36" s="171"/>
      <c r="W36" s="170"/>
      <c r="X36" s="5"/>
      <c r="Y36" s="11"/>
      <c r="Z36" s="11"/>
      <c r="AA36" s="5"/>
      <c r="AC36" s="31"/>
      <c r="AE36" s="11"/>
      <c r="AF36" s="11"/>
      <c r="AG36" s="11"/>
      <c r="AH36" s="11"/>
      <c r="AI36" s="11"/>
    </row>
    <row r="37" spans="6:35" ht="18.75" x14ac:dyDescent="0.3">
      <c r="F37" s="39"/>
      <c r="G37" s="340" t="s">
        <v>42</v>
      </c>
      <c r="H37" s="340"/>
      <c r="I37" s="400">
        <v>300</v>
      </c>
      <c r="J37" s="400"/>
      <c r="K37" s="3">
        <f>K34</f>
        <v>1.3599999999999999</v>
      </c>
      <c r="L37" s="3">
        <f>L34</f>
        <v>0.72</v>
      </c>
      <c r="M37" s="3">
        <f>M34</f>
        <v>36.68</v>
      </c>
      <c r="N37" s="43">
        <f>N34</f>
        <v>151</v>
      </c>
      <c r="O37" s="211">
        <v>155</v>
      </c>
      <c r="P37" s="211">
        <v>19</v>
      </c>
      <c r="Q37" s="211">
        <v>12</v>
      </c>
      <c r="R37" s="211">
        <v>16</v>
      </c>
      <c r="S37" s="211">
        <v>2.2999999999999998</v>
      </c>
      <c r="T37" s="211"/>
      <c r="U37" s="211">
        <v>0.09</v>
      </c>
      <c r="V37" s="211">
        <v>0.06</v>
      </c>
      <c r="W37" s="173">
        <v>30</v>
      </c>
      <c r="AA37" s="5"/>
      <c r="AC37" s="31"/>
      <c r="AD37" s="40"/>
      <c r="AE37" s="11"/>
      <c r="AF37" s="11"/>
      <c r="AG37" s="11"/>
      <c r="AH37" s="11"/>
      <c r="AI37" s="11"/>
    </row>
    <row r="38" spans="6:35" x14ac:dyDescent="0.25">
      <c r="F38" s="79"/>
      <c r="G38" s="26"/>
      <c r="H38" s="26"/>
      <c r="I38" s="27"/>
      <c r="J38" s="27"/>
      <c r="K38" s="27"/>
      <c r="L38" s="27"/>
      <c r="M38" s="27"/>
      <c r="N38" s="168">
        <f>N37/N119</f>
        <v>4.7146835854075864E-2</v>
      </c>
      <c r="O38" s="226"/>
      <c r="P38" s="226"/>
      <c r="Q38" s="226"/>
      <c r="R38" s="226"/>
      <c r="S38" s="226"/>
      <c r="T38" s="226"/>
      <c r="U38" s="226"/>
      <c r="V38" s="226"/>
      <c r="W38" s="170"/>
      <c r="AA38" s="5"/>
      <c r="AC38" s="31"/>
      <c r="AE38" s="11"/>
      <c r="AF38" s="11"/>
      <c r="AG38" s="11"/>
      <c r="AH38" s="1"/>
      <c r="AI38" s="1"/>
    </row>
    <row r="39" spans="6:35" x14ac:dyDescent="0.25">
      <c r="F39" s="333" t="s">
        <v>45</v>
      </c>
      <c r="G39" s="333"/>
      <c r="H39" s="333"/>
      <c r="I39" s="333"/>
      <c r="J39" s="333"/>
      <c r="K39" s="333"/>
      <c r="L39" s="333"/>
      <c r="M39" s="333"/>
      <c r="N39" s="346"/>
      <c r="O39" s="176"/>
      <c r="P39" s="176"/>
      <c r="Q39" s="176"/>
      <c r="R39" s="176"/>
      <c r="S39" s="176"/>
      <c r="T39" s="176"/>
      <c r="U39" s="176"/>
      <c r="V39" s="176"/>
      <c r="W39" s="170"/>
      <c r="AA39" s="5"/>
      <c r="AC39" s="31"/>
      <c r="AD39" s="32"/>
      <c r="AE39" s="11"/>
      <c r="AF39" s="11"/>
      <c r="AG39" s="11"/>
      <c r="AH39" s="11"/>
      <c r="AI39" s="11"/>
    </row>
    <row r="40" spans="6:35" hidden="1" x14ac:dyDescent="0.25">
      <c r="F40" s="9"/>
      <c r="G40" s="9"/>
      <c r="H40" s="9"/>
      <c r="I40" s="9"/>
      <c r="J40" s="9"/>
      <c r="K40" s="9"/>
      <c r="L40" s="9"/>
      <c r="M40" s="9"/>
      <c r="N40" s="105"/>
      <c r="O40" s="176"/>
      <c r="P40" s="176"/>
      <c r="Q40" s="176"/>
      <c r="R40" s="176"/>
      <c r="S40" s="176"/>
      <c r="T40" s="176"/>
      <c r="U40" s="176"/>
      <c r="V40" s="176"/>
      <c r="W40" s="170"/>
      <c r="AA40" s="5"/>
      <c r="AC40" s="31"/>
      <c r="AD40" s="32"/>
      <c r="AE40" s="11"/>
      <c r="AF40" s="11"/>
      <c r="AG40" s="11"/>
      <c r="AH40" s="11"/>
      <c r="AI40" s="11"/>
    </row>
    <row r="41" spans="6:35" hidden="1" x14ac:dyDescent="0.25">
      <c r="F41" s="9"/>
      <c r="G41" s="374"/>
      <c r="H41" s="374"/>
      <c r="I41" s="10"/>
      <c r="J41" s="10"/>
      <c r="K41" s="9"/>
      <c r="L41" s="9"/>
      <c r="M41" s="9"/>
      <c r="N41" s="105"/>
      <c r="O41" s="176"/>
      <c r="P41" s="176"/>
      <c r="Q41" s="176"/>
      <c r="R41" s="176"/>
      <c r="S41" s="176"/>
      <c r="T41" s="176"/>
      <c r="U41" s="176"/>
      <c r="V41" s="176"/>
      <c r="W41" s="170"/>
      <c r="AA41" s="5"/>
      <c r="AC41" s="31"/>
      <c r="AD41" s="32"/>
      <c r="AE41" s="11"/>
      <c r="AF41" s="11"/>
      <c r="AG41" s="11"/>
      <c r="AH41" s="11"/>
      <c r="AI41" s="11"/>
    </row>
    <row r="42" spans="6:35" ht="21" customHeight="1" x14ac:dyDescent="0.25">
      <c r="F42" s="29">
        <v>19</v>
      </c>
      <c r="G42" s="334" t="s">
        <v>169</v>
      </c>
      <c r="H42" s="334"/>
      <c r="I42" s="333">
        <v>100</v>
      </c>
      <c r="J42" s="333"/>
      <c r="K42" s="9">
        <v>0.8</v>
      </c>
      <c r="L42" s="9">
        <v>5.13</v>
      </c>
      <c r="M42" s="9">
        <v>4.1399999999999997</v>
      </c>
      <c r="N42" s="9">
        <v>64.69</v>
      </c>
      <c r="O42" s="173">
        <v>208</v>
      </c>
      <c r="P42" s="173">
        <v>25.4</v>
      </c>
      <c r="Q42" s="173">
        <v>18.8</v>
      </c>
      <c r="R42" s="173">
        <v>35.6</v>
      </c>
      <c r="S42" s="173">
        <v>0.66</v>
      </c>
      <c r="T42" s="173"/>
      <c r="U42" s="173">
        <v>0.03</v>
      </c>
      <c r="V42" s="173">
        <v>0.04</v>
      </c>
      <c r="W42" s="173">
        <v>13.2</v>
      </c>
      <c r="X42" s="5"/>
      <c r="Y42" s="11"/>
      <c r="Z42" s="11"/>
      <c r="AA42" s="11"/>
      <c r="AB42" s="11"/>
      <c r="AC42" s="32"/>
      <c r="AE42" s="11"/>
      <c r="AF42" s="15"/>
      <c r="AG42" s="15"/>
      <c r="AH42" s="15"/>
      <c r="AI42" s="15"/>
    </row>
    <row r="43" spans="6:35" ht="18.75" hidden="1" x14ac:dyDescent="0.3">
      <c r="F43" s="29"/>
      <c r="G43" s="382" t="s">
        <v>296</v>
      </c>
      <c r="H43" s="382"/>
      <c r="I43" s="10">
        <v>155</v>
      </c>
      <c r="J43" s="10">
        <v>73</v>
      </c>
      <c r="K43" s="4"/>
      <c r="L43" s="4"/>
      <c r="M43" s="4"/>
      <c r="N43" s="48"/>
      <c r="O43" s="170"/>
      <c r="P43" s="170"/>
      <c r="Q43" s="170"/>
      <c r="R43" s="170"/>
      <c r="S43" s="170"/>
      <c r="T43" s="170"/>
      <c r="U43" s="170"/>
      <c r="V43" s="170"/>
      <c r="W43" s="170"/>
      <c r="AA43" s="5"/>
      <c r="AC43" s="31"/>
      <c r="AD43" s="45"/>
      <c r="AE43" s="11"/>
      <c r="AF43" s="11"/>
      <c r="AG43" s="11"/>
      <c r="AH43" s="11"/>
      <c r="AI43" s="11"/>
    </row>
    <row r="44" spans="6:35" hidden="1" x14ac:dyDescent="0.25">
      <c r="F44" s="29"/>
      <c r="G44" s="382" t="s">
        <v>111</v>
      </c>
      <c r="H44" s="382"/>
      <c r="I44" s="10">
        <v>25</v>
      </c>
      <c r="J44" s="10">
        <v>15</v>
      </c>
      <c r="K44" s="4"/>
      <c r="L44" s="4"/>
      <c r="M44" s="4"/>
      <c r="N44" s="48"/>
      <c r="O44" s="170"/>
      <c r="P44" s="170"/>
      <c r="Q44" s="170"/>
      <c r="R44" s="170"/>
      <c r="S44" s="170"/>
      <c r="T44" s="170"/>
      <c r="U44" s="170"/>
      <c r="V44" s="170"/>
      <c r="W44" s="170"/>
      <c r="AA44" s="5"/>
      <c r="AD44" s="69"/>
      <c r="AE44" s="11"/>
      <c r="AF44" s="15"/>
      <c r="AG44" s="15"/>
      <c r="AH44" s="15"/>
      <c r="AI44" s="15"/>
    </row>
    <row r="45" spans="6:35" ht="15.75" hidden="1" customHeight="1" x14ac:dyDescent="0.25">
      <c r="F45" s="29"/>
      <c r="G45" s="382" t="s">
        <v>287</v>
      </c>
      <c r="H45" s="382"/>
      <c r="I45" s="10">
        <v>5</v>
      </c>
      <c r="J45" s="10">
        <v>5</v>
      </c>
      <c r="K45" s="4"/>
      <c r="L45" s="4"/>
      <c r="M45" s="4"/>
      <c r="N45" s="48"/>
      <c r="O45" s="170"/>
      <c r="P45" s="170"/>
      <c r="Q45" s="170"/>
      <c r="R45" s="170"/>
      <c r="S45" s="170"/>
      <c r="T45" s="170"/>
      <c r="U45" s="170"/>
      <c r="V45" s="170"/>
      <c r="W45" s="170"/>
      <c r="AA45" s="5"/>
      <c r="AD45" s="32"/>
      <c r="AE45" s="11"/>
      <c r="AF45" s="11"/>
      <c r="AG45" s="11"/>
      <c r="AH45" s="11"/>
      <c r="AI45" s="11"/>
    </row>
    <row r="46" spans="6:35" ht="14.25" hidden="1" customHeight="1" x14ac:dyDescent="0.3">
      <c r="F46" s="29"/>
      <c r="G46" s="382" t="s">
        <v>53</v>
      </c>
      <c r="H46" s="382"/>
      <c r="I46" s="10">
        <v>10</v>
      </c>
      <c r="J46" s="10">
        <v>8</v>
      </c>
      <c r="K46" s="4"/>
      <c r="L46" s="4"/>
      <c r="M46" s="4"/>
      <c r="N46" s="48"/>
      <c r="O46" s="170"/>
      <c r="P46" s="170"/>
      <c r="Q46" s="170"/>
      <c r="R46" s="170"/>
      <c r="S46" s="170"/>
      <c r="T46" s="170"/>
      <c r="U46" s="170"/>
      <c r="V46" s="170"/>
      <c r="W46" s="170"/>
      <c r="AA46" s="5"/>
      <c r="AC46" s="40"/>
      <c r="AD46" s="32"/>
      <c r="AE46" s="11"/>
      <c r="AF46" s="11"/>
      <c r="AG46" s="11"/>
      <c r="AH46" s="11"/>
      <c r="AI46" s="11"/>
    </row>
    <row r="47" spans="6:35" ht="14.25" hidden="1" customHeight="1" x14ac:dyDescent="0.3">
      <c r="F47" s="29"/>
      <c r="G47" s="382" t="s">
        <v>49</v>
      </c>
      <c r="H47" s="382"/>
      <c r="I47" s="10">
        <v>15</v>
      </c>
      <c r="J47" s="10">
        <v>13</v>
      </c>
      <c r="K47" s="4"/>
      <c r="L47" s="4"/>
      <c r="M47" s="4"/>
      <c r="N47" s="48"/>
      <c r="O47" s="170"/>
      <c r="P47" s="170"/>
      <c r="Q47" s="170"/>
      <c r="R47" s="170"/>
      <c r="S47" s="170"/>
      <c r="T47" s="170"/>
      <c r="U47" s="170"/>
      <c r="V47" s="170"/>
      <c r="W47" s="170"/>
      <c r="AA47" s="5"/>
      <c r="AC47" s="40"/>
      <c r="AD47" s="32"/>
      <c r="AE47" s="11"/>
      <c r="AF47" s="11"/>
      <c r="AG47" s="11"/>
      <c r="AH47" s="11"/>
      <c r="AI47" s="11"/>
    </row>
    <row r="48" spans="6:35" hidden="1" x14ac:dyDescent="0.25">
      <c r="F48" s="29"/>
      <c r="G48" s="382" t="s">
        <v>10</v>
      </c>
      <c r="H48" s="382"/>
      <c r="I48" s="10">
        <v>5</v>
      </c>
      <c r="J48" s="10">
        <v>5</v>
      </c>
      <c r="K48" s="4"/>
      <c r="L48" s="4"/>
      <c r="M48" s="4"/>
      <c r="N48" s="48"/>
      <c r="O48" s="170"/>
      <c r="P48" s="170"/>
      <c r="Q48" s="170"/>
      <c r="R48" s="170"/>
      <c r="S48" s="170"/>
      <c r="T48" s="170"/>
      <c r="U48" s="170"/>
      <c r="V48" s="170"/>
      <c r="W48" s="170"/>
      <c r="AA48" s="5"/>
      <c r="AD48" s="32"/>
      <c r="AE48" s="11"/>
      <c r="AF48" s="11"/>
      <c r="AG48" s="11"/>
      <c r="AH48" s="11"/>
      <c r="AI48" s="11"/>
    </row>
    <row r="49" spans="6:35" ht="19.5" customHeight="1" x14ac:dyDescent="0.25">
      <c r="F49" s="29">
        <v>84</v>
      </c>
      <c r="G49" s="335" t="s">
        <v>321</v>
      </c>
      <c r="H49" s="335"/>
      <c r="I49" s="333">
        <v>300</v>
      </c>
      <c r="J49" s="333"/>
      <c r="K49" s="9">
        <v>4.8099999999999996</v>
      </c>
      <c r="L49" s="9">
        <v>6.03</v>
      </c>
      <c r="M49" s="9">
        <v>22.91</v>
      </c>
      <c r="N49" s="105">
        <v>165.22</v>
      </c>
      <c r="O49" s="173">
        <v>372</v>
      </c>
      <c r="P49" s="173">
        <v>43.2</v>
      </c>
      <c r="Q49" s="173">
        <v>27.4</v>
      </c>
      <c r="R49" s="173">
        <v>79.599999999999994</v>
      </c>
      <c r="S49" s="173">
        <v>13.8</v>
      </c>
      <c r="T49" s="173"/>
      <c r="U49" s="173">
        <v>0.11</v>
      </c>
      <c r="V49" s="173">
        <v>0.06</v>
      </c>
      <c r="W49" s="173">
        <v>8</v>
      </c>
      <c r="Z49" t="s">
        <v>51</v>
      </c>
      <c r="AA49" s="5"/>
      <c r="AD49" s="31"/>
      <c r="AE49" s="11"/>
      <c r="AF49" s="11"/>
      <c r="AG49" s="11"/>
      <c r="AH49" s="11"/>
      <c r="AI49" s="11"/>
    </row>
    <row r="50" spans="6:35" hidden="1" x14ac:dyDescent="0.25">
      <c r="F50" s="49"/>
      <c r="G50" s="382" t="s">
        <v>5</v>
      </c>
      <c r="H50" s="382"/>
      <c r="I50" s="10">
        <v>67</v>
      </c>
      <c r="J50" s="10">
        <v>50</v>
      </c>
      <c r="K50" s="4"/>
      <c r="L50" s="4"/>
      <c r="M50" s="4"/>
      <c r="N50" s="48"/>
      <c r="O50" s="170"/>
      <c r="P50" s="170"/>
      <c r="Q50" s="170"/>
      <c r="R50" s="170"/>
      <c r="S50" s="170"/>
      <c r="T50" s="170"/>
      <c r="U50" s="170"/>
      <c r="V50" s="170"/>
      <c r="W50" s="170"/>
      <c r="AA50" s="5"/>
      <c r="AC50" s="69"/>
      <c r="AD50" s="32"/>
      <c r="AE50" s="11"/>
      <c r="AF50" s="1"/>
      <c r="AG50" s="1"/>
      <c r="AH50" s="1"/>
      <c r="AI50" s="1"/>
    </row>
    <row r="51" spans="6:35" hidden="1" x14ac:dyDescent="0.25">
      <c r="F51" s="49"/>
      <c r="G51" s="382" t="s">
        <v>127</v>
      </c>
      <c r="H51" s="382"/>
      <c r="I51" s="10">
        <v>50</v>
      </c>
      <c r="J51" s="10">
        <v>30</v>
      </c>
      <c r="K51" s="4"/>
      <c r="L51" s="4"/>
      <c r="M51" s="4"/>
      <c r="N51" s="48"/>
      <c r="O51" s="170"/>
      <c r="P51" s="170"/>
      <c r="Q51" s="170"/>
      <c r="R51" s="170"/>
      <c r="S51" s="170"/>
      <c r="T51" s="170"/>
      <c r="U51" s="170"/>
      <c r="V51" s="170"/>
      <c r="W51" s="170"/>
      <c r="AA51" s="5"/>
      <c r="AC51" s="69"/>
      <c r="AE51" s="11"/>
      <c r="AF51" s="35"/>
      <c r="AG51" s="35"/>
      <c r="AH51" s="35"/>
      <c r="AI51" s="35"/>
    </row>
    <row r="52" spans="6:35" ht="18.75" hidden="1" x14ac:dyDescent="0.3">
      <c r="F52" s="49"/>
      <c r="G52" s="382" t="s">
        <v>47</v>
      </c>
      <c r="H52" s="382"/>
      <c r="I52" s="10">
        <v>50</v>
      </c>
      <c r="J52" s="10">
        <v>40</v>
      </c>
      <c r="K52" s="4"/>
      <c r="L52" s="4"/>
      <c r="M52" s="4"/>
      <c r="N52" s="48"/>
      <c r="O52" s="170"/>
      <c r="P52" s="170"/>
      <c r="Q52" s="170"/>
      <c r="R52" s="170"/>
      <c r="S52" s="170"/>
      <c r="T52" s="170"/>
      <c r="U52" s="170"/>
      <c r="V52" s="170"/>
      <c r="W52" s="170"/>
      <c r="AA52" s="5"/>
      <c r="AC52" s="32"/>
      <c r="AD52" s="45"/>
      <c r="AE52" s="11"/>
      <c r="AF52" s="11"/>
      <c r="AG52" s="11"/>
      <c r="AH52" s="11"/>
      <c r="AI52" s="11"/>
    </row>
    <row r="53" spans="6:35" ht="18.75" hidden="1" x14ac:dyDescent="0.3">
      <c r="F53" s="49"/>
      <c r="G53" s="19" t="s">
        <v>92</v>
      </c>
      <c r="H53" s="19"/>
      <c r="I53" s="10">
        <v>50</v>
      </c>
      <c r="J53" s="10">
        <v>40</v>
      </c>
      <c r="K53" s="4"/>
      <c r="L53" s="4"/>
      <c r="M53" s="4"/>
      <c r="N53" s="48"/>
      <c r="O53" s="170"/>
      <c r="P53" s="170"/>
      <c r="Q53" s="170"/>
      <c r="R53" s="170"/>
      <c r="S53" s="170"/>
      <c r="T53" s="170"/>
      <c r="U53" s="170"/>
      <c r="V53" s="170"/>
      <c r="W53" s="170"/>
      <c r="AA53" s="5"/>
      <c r="AC53" s="32"/>
      <c r="AD53" s="45"/>
      <c r="AE53" s="11"/>
      <c r="AF53" s="11"/>
      <c r="AG53" s="11"/>
      <c r="AH53" s="11"/>
      <c r="AI53" s="11"/>
    </row>
    <row r="54" spans="6:35" ht="18.75" hidden="1" x14ac:dyDescent="0.3">
      <c r="F54" s="49"/>
      <c r="G54" s="382" t="s">
        <v>53</v>
      </c>
      <c r="H54" s="382"/>
      <c r="I54" s="10">
        <v>15</v>
      </c>
      <c r="J54" s="10">
        <v>12</v>
      </c>
      <c r="K54" s="4"/>
      <c r="L54" s="4"/>
      <c r="M54" s="4"/>
      <c r="N54" s="48"/>
      <c r="O54" s="170"/>
      <c r="P54" s="170"/>
      <c r="Q54" s="170"/>
      <c r="R54" s="170"/>
      <c r="S54" s="170"/>
      <c r="T54" s="170"/>
      <c r="U54" s="170"/>
      <c r="V54" s="170"/>
      <c r="W54" s="170"/>
      <c r="AA54" s="5"/>
      <c r="AC54" s="32"/>
      <c r="AD54" s="45"/>
      <c r="AE54" s="11"/>
      <c r="AF54" s="11"/>
      <c r="AG54" s="11"/>
      <c r="AH54" s="11"/>
      <c r="AI54" s="11"/>
    </row>
    <row r="55" spans="6:35" hidden="1" x14ac:dyDescent="0.25">
      <c r="F55" s="49"/>
      <c r="G55" s="390" t="s">
        <v>49</v>
      </c>
      <c r="H55" s="390"/>
      <c r="I55" s="10">
        <v>15</v>
      </c>
      <c r="J55" s="10">
        <v>12</v>
      </c>
      <c r="K55" s="4"/>
      <c r="L55" s="4"/>
      <c r="M55" s="4"/>
      <c r="N55" s="48"/>
      <c r="O55" s="170"/>
      <c r="P55" s="170"/>
      <c r="Q55" s="170"/>
      <c r="R55" s="170"/>
      <c r="S55" s="170"/>
      <c r="T55" s="170"/>
      <c r="U55" s="170"/>
      <c r="V55" s="170"/>
      <c r="W55" s="170"/>
      <c r="AA55" s="5"/>
      <c r="AC55" s="32"/>
      <c r="AD55" s="32"/>
      <c r="AE55" s="11"/>
      <c r="AF55" s="1"/>
      <c r="AG55" s="1"/>
      <c r="AH55" s="1"/>
      <c r="AI55" s="1"/>
    </row>
    <row r="56" spans="6:35" hidden="1" x14ac:dyDescent="0.25">
      <c r="F56" s="49"/>
      <c r="G56" s="382" t="s">
        <v>7</v>
      </c>
      <c r="H56" s="382"/>
      <c r="I56" s="10">
        <v>10</v>
      </c>
      <c r="J56" s="10">
        <v>10</v>
      </c>
      <c r="K56" s="4"/>
      <c r="L56" s="4"/>
      <c r="M56" s="4"/>
      <c r="N56" s="48"/>
      <c r="O56" s="170"/>
      <c r="P56" s="170"/>
      <c r="Q56" s="170"/>
      <c r="R56" s="170"/>
      <c r="S56" s="170"/>
      <c r="T56" s="170"/>
      <c r="U56" s="170"/>
      <c r="V56" s="170"/>
      <c r="W56" s="170"/>
      <c r="AA56" s="5"/>
      <c r="AC56" s="32"/>
      <c r="AD56" s="32"/>
      <c r="AE56" s="11"/>
      <c r="AF56" s="1"/>
      <c r="AG56" s="1"/>
      <c r="AH56" s="1"/>
      <c r="AI56" s="1"/>
    </row>
    <row r="57" spans="6:35" hidden="1" x14ac:dyDescent="0.25">
      <c r="F57" s="49"/>
      <c r="G57" s="382" t="s">
        <v>10</v>
      </c>
      <c r="H57" s="382"/>
      <c r="I57" s="10">
        <v>4</v>
      </c>
      <c r="J57" s="10">
        <v>4</v>
      </c>
      <c r="K57" s="4"/>
      <c r="L57" s="4"/>
      <c r="M57" s="4"/>
      <c r="N57" s="48"/>
      <c r="O57" s="170"/>
      <c r="P57" s="170"/>
      <c r="Q57" s="170"/>
      <c r="R57" s="170"/>
      <c r="S57" s="170"/>
      <c r="T57" s="170"/>
      <c r="U57" s="170"/>
      <c r="V57" s="170"/>
      <c r="W57" s="170"/>
      <c r="AA57" s="5"/>
      <c r="AC57" s="32"/>
      <c r="AD57" s="32"/>
      <c r="AE57" s="11"/>
      <c r="AF57" s="1"/>
      <c r="AG57" s="1"/>
      <c r="AH57" s="1"/>
      <c r="AI57" s="1"/>
    </row>
    <row r="58" spans="6:35" hidden="1" x14ac:dyDescent="0.25">
      <c r="F58" s="49"/>
      <c r="G58" s="39" t="s">
        <v>188</v>
      </c>
      <c r="H58" s="19"/>
      <c r="I58" s="10">
        <v>6</v>
      </c>
      <c r="J58" s="10">
        <v>6</v>
      </c>
      <c r="K58" s="4"/>
      <c r="L58" s="4"/>
      <c r="M58" s="4"/>
      <c r="N58" s="48"/>
      <c r="O58" s="170"/>
      <c r="P58" s="170"/>
      <c r="Q58" s="170"/>
      <c r="R58" s="170"/>
      <c r="S58" s="170"/>
      <c r="T58" s="170"/>
      <c r="U58" s="170"/>
      <c r="V58" s="170"/>
      <c r="W58" s="170"/>
      <c r="AA58" s="5"/>
      <c r="AC58" s="32"/>
      <c r="AD58" s="32"/>
      <c r="AE58" s="11"/>
      <c r="AF58" s="1"/>
      <c r="AG58" s="1"/>
      <c r="AH58" s="1"/>
      <c r="AI58" s="1"/>
    </row>
    <row r="59" spans="6:35" hidden="1" x14ac:dyDescent="0.25">
      <c r="F59" s="49"/>
      <c r="G59" s="439" t="s">
        <v>143</v>
      </c>
      <c r="H59" s="494"/>
      <c r="I59" s="10">
        <v>1</v>
      </c>
      <c r="J59" s="10">
        <v>1</v>
      </c>
      <c r="K59" s="4"/>
      <c r="L59" s="4"/>
      <c r="M59" s="4"/>
      <c r="N59" s="48"/>
      <c r="O59" s="170"/>
      <c r="P59" s="170"/>
      <c r="Q59" s="170"/>
      <c r="R59" s="170"/>
      <c r="S59" s="170"/>
      <c r="T59" s="170"/>
      <c r="U59" s="170"/>
      <c r="V59" s="170"/>
      <c r="W59" s="170"/>
      <c r="AA59" s="5"/>
      <c r="AC59" s="32"/>
      <c r="AD59" s="32"/>
      <c r="AE59" s="11"/>
      <c r="AF59" s="1"/>
      <c r="AG59" s="1"/>
      <c r="AH59" s="1"/>
      <c r="AI59" s="1"/>
    </row>
    <row r="60" spans="6:35" hidden="1" x14ac:dyDescent="0.25">
      <c r="F60" s="49"/>
      <c r="G60" s="382" t="s">
        <v>35</v>
      </c>
      <c r="H60" s="382"/>
      <c r="I60" s="10">
        <v>1.5</v>
      </c>
      <c r="J60" s="10">
        <v>1.5</v>
      </c>
      <c r="K60" s="4"/>
      <c r="L60" s="4"/>
      <c r="M60" s="4"/>
      <c r="N60" s="48"/>
      <c r="O60" s="170"/>
      <c r="P60" s="170"/>
      <c r="Q60" s="170"/>
      <c r="R60" s="170"/>
      <c r="S60" s="170"/>
      <c r="T60" s="170"/>
      <c r="U60" s="170"/>
      <c r="V60" s="170"/>
      <c r="W60" s="170"/>
      <c r="AA60" s="5"/>
      <c r="AC60" s="32"/>
      <c r="AD60" s="32"/>
      <c r="AE60" s="11"/>
      <c r="AF60" s="1"/>
      <c r="AG60" s="1"/>
      <c r="AH60" s="1"/>
      <c r="AI60" s="1"/>
    </row>
    <row r="61" spans="6:35" hidden="1" x14ac:dyDescent="0.25">
      <c r="F61" s="49"/>
      <c r="G61" s="382" t="s">
        <v>41</v>
      </c>
      <c r="H61" s="382"/>
      <c r="I61" s="10">
        <v>200</v>
      </c>
      <c r="J61" s="10">
        <v>200</v>
      </c>
      <c r="K61" s="4"/>
      <c r="L61" s="4"/>
      <c r="M61" s="4"/>
      <c r="N61" s="48"/>
      <c r="O61" s="170"/>
      <c r="P61" s="170"/>
      <c r="Q61" s="170"/>
      <c r="R61" s="170"/>
      <c r="S61" s="170"/>
      <c r="T61" s="170"/>
      <c r="U61" s="170"/>
      <c r="V61" s="170"/>
      <c r="W61" s="170"/>
      <c r="AA61" s="5"/>
      <c r="AD61" s="32"/>
      <c r="AE61" s="11"/>
      <c r="AF61" s="15"/>
      <c r="AG61" s="15"/>
      <c r="AH61" s="15"/>
      <c r="AI61" s="15"/>
    </row>
    <row r="62" spans="6:35" ht="15.75" x14ac:dyDescent="0.25">
      <c r="F62" s="29">
        <v>258</v>
      </c>
      <c r="G62" s="374" t="s">
        <v>165</v>
      </c>
      <c r="H62" s="374"/>
      <c r="I62" s="337">
        <v>250</v>
      </c>
      <c r="J62" s="337"/>
      <c r="K62" s="3">
        <v>12.25</v>
      </c>
      <c r="L62" s="3">
        <v>13.38</v>
      </c>
      <c r="M62" s="3">
        <v>30.37</v>
      </c>
      <c r="N62" s="43">
        <v>355.12</v>
      </c>
      <c r="O62" s="173">
        <v>962</v>
      </c>
      <c r="P62" s="173">
        <v>42.6</v>
      </c>
      <c r="Q62" s="173">
        <v>59</v>
      </c>
      <c r="R62" s="173">
        <v>256</v>
      </c>
      <c r="S62" s="173">
        <v>4.0999999999999996</v>
      </c>
      <c r="T62" s="173"/>
      <c r="U62" s="173">
        <v>0.54</v>
      </c>
      <c r="V62" s="173">
        <v>0.25</v>
      </c>
      <c r="W62" s="172">
        <v>7.4</v>
      </c>
      <c r="AE62" s="11"/>
      <c r="AF62" s="50"/>
      <c r="AG62" s="50"/>
      <c r="AH62" s="50"/>
      <c r="AI62" s="50"/>
    </row>
    <row r="63" spans="6:35" ht="18.75" hidden="1" x14ac:dyDescent="0.3">
      <c r="F63" s="10"/>
      <c r="G63" s="343" t="s">
        <v>267</v>
      </c>
      <c r="H63" s="344"/>
      <c r="I63" s="10">
        <v>86</v>
      </c>
      <c r="J63" s="10">
        <v>78</v>
      </c>
      <c r="K63" s="4"/>
      <c r="L63" s="4"/>
      <c r="M63" s="4"/>
      <c r="N63" s="48"/>
      <c r="O63" s="170"/>
      <c r="P63" s="170"/>
      <c r="Q63" s="170"/>
      <c r="R63" s="170"/>
      <c r="S63" s="170"/>
      <c r="T63" s="170"/>
      <c r="U63" s="170"/>
      <c r="V63" s="170"/>
      <c r="W63" s="170"/>
      <c r="AC63" s="45"/>
      <c r="AD63" s="11"/>
      <c r="AE63" s="11"/>
      <c r="AF63" s="11"/>
      <c r="AG63" s="11"/>
      <c r="AH63" s="11"/>
    </row>
    <row r="64" spans="6:35" hidden="1" x14ac:dyDescent="0.25">
      <c r="F64" s="10"/>
      <c r="G64" s="382" t="s">
        <v>5</v>
      </c>
      <c r="H64" s="382"/>
      <c r="I64" s="10">
        <v>320</v>
      </c>
      <c r="J64" s="10">
        <v>240</v>
      </c>
      <c r="K64" s="4"/>
      <c r="L64" s="4"/>
      <c r="M64" s="4"/>
      <c r="N64" s="48"/>
      <c r="O64" s="170"/>
      <c r="P64" s="170"/>
      <c r="Q64" s="170"/>
      <c r="R64" s="170"/>
      <c r="S64" s="170"/>
      <c r="T64" s="170"/>
      <c r="U64" s="170"/>
      <c r="V64" s="170"/>
      <c r="W64" s="170"/>
      <c r="AC64" s="69"/>
      <c r="AD64" s="11"/>
      <c r="AE64" s="11"/>
      <c r="AF64" s="11"/>
      <c r="AG64" s="11"/>
      <c r="AH64" s="11"/>
    </row>
    <row r="65" spans="6:34" hidden="1" x14ac:dyDescent="0.25">
      <c r="F65" s="10"/>
      <c r="G65" s="382" t="s">
        <v>10</v>
      </c>
      <c r="H65" s="382"/>
      <c r="I65" s="8">
        <v>2</v>
      </c>
      <c r="J65" s="30">
        <v>2</v>
      </c>
      <c r="K65" s="4"/>
      <c r="L65" s="4"/>
      <c r="M65" s="4"/>
      <c r="N65" s="48"/>
      <c r="O65" s="170"/>
      <c r="P65" s="170"/>
      <c r="Q65" s="170"/>
      <c r="R65" s="170"/>
      <c r="S65" s="170"/>
      <c r="T65" s="170"/>
      <c r="U65" s="170"/>
      <c r="V65" s="170"/>
      <c r="W65" s="170"/>
      <c r="AC65" s="69"/>
      <c r="AD65" s="11"/>
      <c r="AE65" s="11"/>
      <c r="AF65" s="11"/>
      <c r="AG65" s="11"/>
      <c r="AH65" s="11"/>
    </row>
    <row r="66" spans="6:34" hidden="1" x14ac:dyDescent="0.25">
      <c r="F66" s="10"/>
      <c r="G66" s="382" t="s">
        <v>9</v>
      </c>
      <c r="H66" s="382"/>
      <c r="I66" s="10">
        <v>15</v>
      </c>
      <c r="J66" s="10">
        <v>15</v>
      </c>
      <c r="K66" s="4"/>
      <c r="L66" s="4"/>
      <c r="M66" s="4"/>
      <c r="N66" s="48"/>
      <c r="O66" s="170"/>
      <c r="P66" s="170"/>
      <c r="Q66" s="170"/>
      <c r="R66" s="170"/>
      <c r="S66" s="170"/>
      <c r="T66" s="170"/>
      <c r="U66" s="170"/>
      <c r="V66" s="170"/>
      <c r="W66" s="170"/>
      <c r="AC66" s="69"/>
      <c r="AD66" s="11"/>
      <c r="AE66" s="11"/>
      <c r="AF66" s="11"/>
      <c r="AG66" s="11"/>
      <c r="AH66" s="11"/>
    </row>
    <row r="67" spans="6:34" hidden="1" x14ac:dyDescent="0.25">
      <c r="F67" s="10"/>
      <c r="G67" s="382" t="s">
        <v>49</v>
      </c>
      <c r="H67" s="382"/>
      <c r="I67" s="10">
        <v>20</v>
      </c>
      <c r="J67" s="10">
        <v>16</v>
      </c>
      <c r="K67" s="4"/>
      <c r="L67" s="4"/>
      <c r="M67" s="4"/>
      <c r="N67" s="48"/>
      <c r="O67" s="170"/>
      <c r="P67" s="170"/>
      <c r="Q67" s="170"/>
      <c r="R67" s="170"/>
      <c r="S67" s="170"/>
      <c r="T67" s="170"/>
      <c r="U67" s="170"/>
      <c r="V67" s="170"/>
      <c r="W67" s="170"/>
      <c r="AC67" s="69"/>
      <c r="AD67" s="11"/>
      <c r="AE67" s="11"/>
      <c r="AF67" s="11"/>
      <c r="AG67" s="11"/>
      <c r="AH67" s="11"/>
    </row>
    <row r="68" spans="6:34" hidden="1" x14ac:dyDescent="0.25">
      <c r="F68" s="10"/>
      <c r="G68" s="382" t="s">
        <v>53</v>
      </c>
      <c r="H68" s="382"/>
      <c r="I68" s="10">
        <v>22</v>
      </c>
      <c r="J68" s="59">
        <v>17</v>
      </c>
      <c r="K68" s="4"/>
      <c r="L68" s="4"/>
      <c r="M68" s="4"/>
      <c r="N68" s="48"/>
      <c r="O68" s="170"/>
      <c r="P68" s="170"/>
      <c r="Q68" s="170"/>
      <c r="R68" s="170"/>
      <c r="S68" s="170"/>
      <c r="T68" s="170"/>
      <c r="U68" s="170"/>
      <c r="V68" s="170"/>
      <c r="W68" s="170"/>
      <c r="AC68" s="69"/>
      <c r="AD68" s="11"/>
      <c r="AE68" s="11"/>
      <c r="AF68" s="11"/>
      <c r="AG68" s="11"/>
      <c r="AH68" s="11"/>
    </row>
    <row r="69" spans="6:34" hidden="1" x14ac:dyDescent="0.25">
      <c r="F69" s="10"/>
      <c r="G69" s="382" t="s">
        <v>4</v>
      </c>
      <c r="H69" s="382"/>
      <c r="I69" s="10">
        <v>8</v>
      </c>
      <c r="J69" s="59">
        <v>8</v>
      </c>
      <c r="K69" s="4"/>
      <c r="L69" s="4"/>
      <c r="M69" s="4"/>
      <c r="N69" s="48"/>
      <c r="O69" s="170"/>
      <c r="P69" s="170"/>
      <c r="Q69" s="170"/>
      <c r="R69" s="170"/>
      <c r="S69" s="170"/>
      <c r="T69" s="170"/>
      <c r="U69" s="170"/>
      <c r="V69" s="170"/>
      <c r="W69" s="170"/>
      <c r="AC69" s="69"/>
      <c r="AD69" s="11"/>
      <c r="AE69" s="11"/>
      <c r="AF69" s="11"/>
      <c r="AG69" s="11"/>
      <c r="AH69" s="11"/>
    </row>
    <row r="70" spans="6:34" ht="15.75" hidden="1" customHeight="1" x14ac:dyDescent="0.25">
      <c r="F70" s="29"/>
      <c r="G70" s="539" t="s">
        <v>41</v>
      </c>
      <c r="H70" s="539"/>
      <c r="I70" s="398">
        <v>50</v>
      </c>
      <c r="J70" s="398"/>
      <c r="K70" s="9"/>
      <c r="L70" s="9"/>
      <c r="M70" s="9"/>
      <c r="N70" s="105"/>
      <c r="O70" s="176"/>
      <c r="P70" s="176"/>
      <c r="Q70" s="176"/>
      <c r="R70" s="176"/>
      <c r="S70" s="176"/>
      <c r="T70" s="176"/>
      <c r="U70" s="176"/>
      <c r="V70" s="176"/>
      <c r="W70" s="170"/>
      <c r="AC70" s="32"/>
      <c r="AD70" s="11"/>
      <c r="AE70" s="11"/>
      <c r="AF70" s="11"/>
      <c r="AG70" s="11"/>
      <c r="AH70" s="11"/>
    </row>
    <row r="71" spans="6:34" ht="30.75" customHeight="1" x14ac:dyDescent="0.3">
      <c r="F71" s="39"/>
      <c r="G71" s="334" t="s">
        <v>38</v>
      </c>
      <c r="H71" s="334"/>
      <c r="I71" s="346">
        <v>75</v>
      </c>
      <c r="J71" s="348"/>
      <c r="K71" s="9">
        <v>5.7</v>
      </c>
      <c r="L71" s="9">
        <v>1.2</v>
      </c>
      <c r="M71" s="9">
        <v>35.9</v>
      </c>
      <c r="N71" s="105">
        <v>176.2</v>
      </c>
      <c r="O71" s="173">
        <v>65.23</v>
      </c>
      <c r="P71" s="173">
        <v>9.3800000000000008</v>
      </c>
      <c r="Q71" s="173">
        <v>16</v>
      </c>
      <c r="R71" s="173">
        <v>86.7</v>
      </c>
      <c r="S71" s="173">
        <v>2.7</v>
      </c>
      <c r="T71" s="173"/>
      <c r="U71" s="173">
        <v>0.2</v>
      </c>
      <c r="V71" s="173">
        <v>0.22</v>
      </c>
      <c r="W71" s="170"/>
      <c r="Y71" s="5"/>
      <c r="Z71" s="5"/>
      <c r="AA71" s="5"/>
      <c r="AC71" s="45"/>
      <c r="AD71" s="11"/>
      <c r="AE71" s="11"/>
      <c r="AF71" s="11"/>
      <c r="AG71" s="11"/>
      <c r="AH71" s="11"/>
    </row>
    <row r="72" spans="6:34" ht="31.5" customHeight="1" x14ac:dyDescent="0.25">
      <c r="F72" s="39"/>
      <c r="G72" s="334" t="s">
        <v>17</v>
      </c>
      <c r="H72" s="334"/>
      <c r="I72" s="333">
        <v>75</v>
      </c>
      <c r="J72" s="333"/>
      <c r="K72" s="9">
        <v>5.4</v>
      </c>
      <c r="L72" s="9">
        <v>0.84</v>
      </c>
      <c r="M72" s="9">
        <v>34.700000000000003</v>
      </c>
      <c r="N72" s="105">
        <v>177.7</v>
      </c>
      <c r="O72" s="173">
        <v>67.34</v>
      </c>
      <c r="P72" s="173">
        <v>34.700000000000003</v>
      </c>
      <c r="Q72" s="173">
        <v>15</v>
      </c>
      <c r="R72" s="173">
        <v>83.7</v>
      </c>
      <c r="S72" s="173">
        <v>2.1</v>
      </c>
      <c r="T72" s="173"/>
      <c r="U72" s="173">
        <v>0.2</v>
      </c>
      <c r="V72" s="173">
        <v>0.22</v>
      </c>
      <c r="W72" s="170"/>
      <c r="Y72" s="5"/>
      <c r="Z72" s="5"/>
      <c r="AA72" s="32"/>
      <c r="AB72" s="11"/>
      <c r="AC72" s="32"/>
      <c r="AD72" s="11"/>
      <c r="AE72" s="1"/>
      <c r="AF72" s="1"/>
      <c r="AG72" s="1"/>
      <c r="AH72" s="1"/>
    </row>
    <row r="73" spans="6:34" ht="18.75" customHeight="1" x14ac:dyDescent="0.25">
      <c r="F73" s="2">
        <v>255</v>
      </c>
      <c r="G73" s="375" t="s">
        <v>101</v>
      </c>
      <c r="H73" s="376"/>
      <c r="I73" s="346">
        <v>200</v>
      </c>
      <c r="J73" s="348"/>
      <c r="K73" s="9">
        <v>0.44</v>
      </c>
      <c r="L73" s="9">
        <v>0.02</v>
      </c>
      <c r="M73" s="9">
        <v>31.74</v>
      </c>
      <c r="N73" s="105">
        <v>125.8</v>
      </c>
      <c r="O73" s="201">
        <v>29.3</v>
      </c>
      <c r="P73" s="201">
        <v>32.4</v>
      </c>
      <c r="Q73" s="201">
        <v>12.4</v>
      </c>
      <c r="R73" s="201">
        <v>23.44</v>
      </c>
      <c r="S73" s="201">
        <v>0.7</v>
      </c>
      <c r="T73" s="201"/>
      <c r="U73" s="201">
        <v>1.6E-2</v>
      </c>
      <c r="V73" s="201">
        <v>2.4E-2</v>
      </c>
      <c r="W73" s="201">
        <v>0.72</v>
      </c>
      <c r="X73" s="5"/>
      <c r="Y73" s="11"/>
      <c r="Z73" s="11"/>
      <c r="AA73" s="5"/>
      <c r="AC73" s="32"/>
      <c r="AD73" s="11"/>
      <c r="AE73" s="1"/>
      <c r="AF73" s="1"/>
      <c r="AG73" s="1"/>
      <c r="AH73" s="1"/>
    </row>
    <row r="74" spans="6:34" hidden="1" x14ac:dyDescent="0.25">
      <c r="F74" s="17"/>
      <c r="G74" s="382" t="s">
        <v>57</v>
      </c>
      <c r="H74" s="382"/>
      <c r="I74" s="8">
        <v>20</v>
      </c>
      <c r="J74" s="8">
        <v>25</v>
      </c>
      <c r="K74" s="3"/>
      <c r="L74" s="3"/>
      <c r="M74" s="3"/>
      <c r="N74" s="43"/>
      <c r="O74" s="211"/>
      <c r="P74" s="211"/>
      <c r="Q74" s="211"/>
      <c r="R74" s="211"/>
      <c r="S74" s="211"/>
      <c r="T74" s="211"/>
      <c r="U74" s="211"/>
      <c r="V74" s="211"/>
      <c r="W74" s="170"/>
      <c r="X74" s="5"/>
      <c r="Y74" s="5"/>
      <c r="Z74" s="5"/>
      <c r="AA74" s="5"/>
      <c r="AC74" s="32"/>
      <c r="AD74" s="11"/>
      <c r="AE74" s="15"/>
      <c r="AF74" s="15"/>
      <c r="AG74" s="15"/>
      <c r="AH74" s="15"/>
    </row>
    <row r="75" spans="6:34" ht="15.75" hidden="1" x14ac:dyDescent="0.25">
      <c r="F75" s="17"/>
      <c r="G75" s="382" t="s">
        <v>35</v>
      </c>
      <c r="H75" s="382"/>
      <c r="I75" s="8">
        <v>20</v>
      </c>
      <c r="J75" s="8">
        <v>20</v>
      </c>
      <c r="K75" s="3"/>
      <c r="L75" s="3"/>
      <c r="M75" s="3"/>
      <c r="N75" s="43"/>
      <c r="O75" s="211"/>
      <c r="P75" s="211"/>
      <c r="Q75" s="211"/>
      <c r="R75" s="211"/>
      <c r="S75" s="211"/>
      <c r="T75" s="211"/>
      <c r="U75" s="211"/>
      <c r="V75" s="211"/>
      <c r="W75" s="170"/>
      <c r="AD75" s="11"/>
      <c r="AE75" s="50"/>
      <c r="AF75" s="50"/>
      <c r="AG75" s="50"/>
      <c r="AH75" s="50"/>
    </row>
    <row r="76" spans="6:34" hidden="1" x14ac:dyDescent="0.25">
      <c r="F76" s="17"/>
      <c r="G76" s="382" t="s">
        <v>41</v>
      </c>
      <c r="H76" s="382"/>
      <c r="I76" s="8">
        <v>190</v>
      </c>
      <c r="J76" s="8">
        <v>190</v>
      </c>
      <c r="K76" s="3"/>
      <c r="L76" s="3"/>
      <c r="M76" s="3"/>
      <c r="N76" s="43"/>
      <c r="O76" s="211"/>
      <c r="P76" s="211"/>
      <c r="Q76" s="211"/>
      <c r="R76" s="211"/>
      <c r="S76" s="211"/>
      <c r="T76" s="211"/>
      <c r="U76" s="211"/>
      <c r="V76" s="211"/>
      <c r="W76" s="170"/>
    </row>
    <row r="77" spans="6:34" hidden="1" x14ac:dyDescent="0.25">
      <c r="F77" s="17"/>
      <c r="G77" s="382" t="s">
        <v>58</v>
      </c>
      <c r="H77" s="382"/>
      <c r="I77" s="8">
        <v>25</v>
      </c>
      <c r="J77" s="8">
        <v>25</v>
      </c>
      <c r="K77" s="3"/>
      <c r="L77" s="3"/>
      <c r="M77" s="3"/>
      <c r="N77" s="43"/>
      <c r="O77" s="211"/>
      <c r="P77" s="211"/>
      <c r="Q77" s="211"/>
      <c r="R77" s="211"/>
      <c r="S77" s="211"/>
      <c r="T77" s="211"/>
      <c r="U77" s="211"/>
      <c r="V77" s="211"/>
      <c r="W77" s="170"/>
    </row>
    <row r="78" spans="6:34" x14ac:dyDescent="0.25">
      <c r="F78" s="39"/>
      <c r="G78" s="340" t="s">
        <v>42</v>
      </c>
      <c r="H78" s="340"/>
      <c r="I78" s="341">
        <f>I42+I49+I62+I71+I72+I73</f>
        <v>1000</v>
      </c>
      <c r="J78" s="342"/>
      <c r="K78" s="3">
        <f>SUM(K42:K76)</f>
        <v>29.400000000000002</v>
      </c>
      <c r="L78" s="3">
        <f>SUM(L42:L76)</f>
        <v>26.599999999999998</v>
      </c>
      <c r="M78" s="3">
        <f>SUM(M42:M76)</f>
        <v>159.76</v>
      </c>
      <c r="N78" s="43">
        <f>SUM(N42:N76)</f>
        <v>1064.73</v>
      </c>
      <c r="O78" s="211">
        <f>SUM(O42:O77)</f>
        <v>1703.87</v>
      </c>
      <c r="P78" s="211">
        <f t="shared" ref="P78:W78" si="1">SUM(P42:P77)</f>
        <v>187.67999999999998</v>
      </c>
      <c r="Q78" s="211">
        <f t="shared" si="1"/>
        <v>148.6</v>
      </c>
      <c r="R78" s="211">
        <f t="shared" si="1"/>
        <v>565.04000000000008</v>
      </c>
      <c r="S78" s="211">
        <f t="shared" si="1"/>
        <v>24.060000000000002</v>
      </c>
      <c r="T78" s="211">
        <f t="shared" si="1"/>
        <v>0</v>
      </c>
      <c r="U78" s="211">
        <f t="shared" si="1"/>
        <v>1.0960000000000001</v>
      </c>
      <c r="V78" s="211">
        <f t="shared" si="1"/>
        <v>0.81399999999999995</v>
      </c>
      <c r="W78" s="211">
        <f t="shared" si="1"/>
        <v>29.32</v>
      </c>
      <c r="Y78" s="5"/>
      <c r="Z78" s="1"/>
      <c r="AA78" s="1"/>
      <c r="AB78" s="1"/>
      <c r="AC78" s="1"/>
    </row>
    <row r="79" spans="6:34" x14ac:dyDescent="0.25">
      <c r="F79" s="79"/>
      <c r="G79" s="26"/>
      <c r="H79" s="26"/>
      <c r="I79" s="27"/>
      <c r="J79" s="27"/>
      <c r="K79" s="27"/>
      <c r="L79" s="27"/>
      <c r="M79" s="27"/>
      <c r="N79" s="168">
        <f>N78/N119</f>
        <v>0.33244139429741848</v>
      </c>
      <c r="O79" s="226"/>
      <c r="P79" s="226"/>
      <c r="Q79" s="226"/>
      <c r="R79" s="226"/>
      <c r="S79" s="226"/>
      <c r="T79" s="226"/>
      <c r="U79" s="226"/>
      <c r="V79" s="226"/>
      <c r="W79" s="170"/>
      <c r="Y79" s="5"/>
      <c r="Z79" s="1"/>
      <c r="AA79" s="1"/>
      <c r="AB79" s="1"/>
      <c r="AC79" s="1"/>
    </row>
    <row r="80" spans="6:34" x14ac:dyDescent="0.25">
      <c r="F80" s="333" t="s">
        <v>59</v>
      </c>
      <c r="G80" s="333"/>
      <c r="H80" s="333"/>
      <c r="I80" s="333"/>
      <c r="J80" s="333"/>
      <c r="K80" s="333"/>
      <c r="L80" s="333"/>
      <c r="M80" s="333"/>
      <c r="N80" s="346"/>
      <c r="O80" s="176"/>
      <c r="P80" s="176"/>
      <c r="Q80" s="176"/>
      <c r="R80" s="176"/>
      <c r="S80" s="176"/>
      <c r="T80" s="176"/>
      <c r="U80" s="176"/>
      <c r="V80" s="176"/>
      <c r="W80" s="170"/>
      <c r="Y80" s="5"/>
      <c r="Z80" s="1"/>
      <c r="AA80" s="1"/>
      <c r="AB80" s="1"/>
      <c r="AC80" s="1"/>
    </row>
    <row r="81" spans="6:37" x14ac:dyDescent="0.25">
      <c r="F81" s="29">
        <v>389</v>
      </c>
      <c r="G81" s="374" t="s">
        <v>60</v>
      </c>
      <c r="H81" s="374"/>
      <c r="I81" s="337">
        <v>200</v>
      </c>
      <c r="J81" s="337"/>
      <c r="K81" s="3">
        <v>0.8</v>
      </c>
      <c r="L81" s="3">
        <v>0.6</v>
      </c>
      <c r="M81" s="3">
        <v>22</v>
      </c>
      <c r="N81" s="43">
        <v>92</v>
      </c>
      <c r="O81" s="173">
        <v>120</v>
      </c>
      <c r="P81" s="173">
        <v>14</v>
      </c>
      <c r="Q81" s="173">
        <v>8</v>
      </c>
      <c r="R81" s="173">
        <v>14</v>
      </c>
      <c r="S81" s="173">
        <v>1.4</v>
      </c>
      <c r="T81" s="173"/>
      <c r="U81" s="173">
        <v>0.02</v>
      </c>
      <c r="V81" s="173">
        <v>0.02</v>
      </c>
      <c r="W81" s="173">
        <v>4</v>
      </c>
      <c r="Y81" s="5"/>
      <c r="Z81" s="5"/>
      <c r="AA81" s="1"/>
      <c r="AB81" s="1"/>
      <c r="AC81" s="1"/>
      <c r="AD81" s="1"/>
    </row>
    <row r="82" spans="6:37" hidden="1" x14ac:dyDescent="0.25">
      <c r="F82" s="39"/>
      <c r="G82" s="382" t="s">
        <v>60</v>
      </c>
      <c r="H82" s="382"/>
      <c r="I82" s="8">
        <v>200</v>
      </c>
      <c r="J82" s="8">
        <v>200</v>
      </c>
      <c r="K82" s="3"/>
      <c r="L82" s="3"/>
      <c r="M82" s="3"/>
      <c r="N82" s="43"/>
      <c r="O82" s="211"/>
      <c r="P82" s="211"/>
      <c r="Q82" s="211"/>
      <c r="R82" s="211"/>
      <c r="S82" s="211"/>
      <c r="T82" s="211"/>
      <c r="U82" s="211"/>
      <c r="V82" s="211"/>
      <c r="W82" s="170"/>
      <c r="Y82" s="5"/>
      <c r="Z82" s="5"/>
      <c r="AA82" s="1"/>
      <c r="AB82" s="1"/>
      <c r="AC82" s="1"/>
      <c r="AD82" s="1"/>
    </row>
    <row r="83" spans="6:37" hidden="1" x14ac:dyDescent="0.25">
      <c r="F83" s="39"/>
      <c r="G83" s="374"/>
      <c r="H83" s="374"/>
      <c r="I83" s="337"/>
      <c r="J83" s="337"/>
      <c r="K83" s="3"/>
      <c r="L83" s="3"/>
      <c r="M83" s="3"/>
      <c r="N83" s="43"/>
      <c r="O83" s="211"/>
      <c r="P83" s="211"/>
      <c r="Q83" s="211"/>
      <c r="R83" s="211"/>
      <c r="S83" s="211"/>
      <c r="T83" s="211"/>
      <c r="U83" s="211"/>
      <c r="V83" s="211"/>
      <c r="W83" s="170"/>
      <c r="Y83" s="5"/>
      <c r="Z83" s="5"/>
      <c r="AA83" s="1"/>
      <c r="AB83" s="1"/>
      <c r="AC83" s="1"/>
      <c r="AD83" s="1"/>
    </row>
    <row r="84" spans="6:37" ht="15" customHeight="1" x14ac:dyDescent="0.25">
      <c r="F84" s="29"/>
      <c r="G84" s="375" t="s">
        <v>322</v>
      </c>
      <c r="H84" s="376"/>
      <c r="I84" s="337">
        <v>50</v>
      </c>
      <c r="J84" s="337"/>
      <c r="K84" s="3">
        <v>1.6</v>
      </c>
      <c r="L84" s="3">
        <v>1.4</v>
      </c>
      <c r="M84" s="3">
        <v>40.450000000000003</v>
      </c>
      <c r="N84" s="43">
        <v>175</v>
      </c>
      <c r="O84" s="171">
        <v>74</v>
      </c>
      <c r="P84" s="171">
        <v>125</v>
      </c>
      <c r="Q84" s="171">
        <v>9.8000000000000007</v>
      </c>
      <c r="R84" s="171">
        <v>95</v>
      </c>
      <c r="S84" s="171">
        <v>1.1599999999999999</v>
      </c>
      <c r="T84" s="171">
        <v>33</v>
      </c>
      <c r="U84" s="171">
        <v>0.13</v>
      </c>
      <c r="V84" s="171">
        <v>0.17</v>
      </c>
      <c r="W84" s="170">
        <v>0.2</v>
      </c>
      <c r="Y84" s="5"/>
      <c r="Z84" s="5"/>
      <c r="AA84" s="1"/>
      <c r="AB84" s="1"/>
      <c r="AC84" s="1"/>
      <c r="AD84" s="1"/>
    </row>
    <row r="85" spans="6:37" hidden="1" x14ac:dyDescent="0.25">
      <c r="F85" s="39"/>
      <c r="G85" s="350" t="s">
        <v>322</v>
      </c>
      <c r="H85" s="350"/>
      <c r="I85" s="8">
        <v>50</v>
      </c>
      <c r="J85" s="30">
        <v>50</v>
      </c>
      <c r="K85" s="3"/>
      <c r="L85" s="3"/>
      <c r="M85" s="3"/>
      <c r="N85" s="43"/>
      <c r="O85" s="211"/>
      <c r="P85" s="211"/>
      <c r="Q85" s="211"/>
      <c r="R85" s="211"/>
      <c r="S85" s="211"/>
      <c r="T85" s="211"/>
      <c r="U85" s="211"/>
      <c r="V85" s="211"/>
      <c r="W85" s="170"/>
      <c r="Y85" s="5"/>
      <c r="Z85" s="5"/>
      <c r="AA85" s="1"/>
      <c r="AB85" s="1"/>
      <c r="AC85" s="1"/>
      <c r="AD85" s="1"/>
    </row>
    <row r="86" spans="6:37" x14ac:dyDescent="0.25">
      <c r="F86" s="39"/>
      <c r="G86" s="340" t="s">
        <v>42</v>
      </c>
      <c r="H86" s="340"/>
      <c r="I86" s="341">
        <f>I81+I84</f>
        <v>250</v>
      </c>
      <c r="J86" s="342"/>
      <c r="K86" s="3">
        <f>SUM(K81:K85)</f>
        <v>2.4000000000000004</v>
      </c>
      <c r="L86" s="3">
        <f>SUM(L81:L85)</f>
        <v>2</v>
      </c>
      <c r="M86" s="3">
        <f>SUM(M81:M85)</f>
        <v>62.45</v>
      </c>
      <c r="N86" s="43">
        <f>SUM(N81:N85)</f>
        <v>267</v>
      </c>
      <c r="O86" s="211">
        <f>SUM(O81:O85)</f>
        <v>194</v>
      </c>
      <c r="P86" s="211">
        <f t="shared" ref="P86:W86" si="2">SUM(P81:P85)</f>
        <v>139</v>
      </c>
      <c r="Q86" s="211">
        <f t="shared" si="2"/>
        <v>17.8</v>
      </c>
      <c r="R86" s="211">
        <f t="shared" si="2"/>
        <v>109</v>
      </c>
      <c r="S86" s="211">
        <f t="shared" si="2"/>
        <v>2.5599999999999996</v>
      </c>
      <c r="T86" s="211">
        <f t="shared" si="2"/>
        <v>33</v>
      </c>
      <c r="U86" s="211">
        <f t="shared" si="2"/>
        <v>0.15</v>
      </c>
      <c r="V86" s="211">
        <f t="shared" si="2"/>
        <v>0.19</v>
      </c>
      <c r="W86" s="211">
        <f t="shared" si="2"/>
        <v>4.2</v>
      </c>
      <c r="AC86" s="32"/>
      <c r="AD86" s="11"/>
      <c r="AE86" s="11"/>
      <c r="AF86" s="11"/>
      <c r="AG86" s="11"/>
      <c r="AH86" s="11"/>
    </row>
    <row r="87" spans="6:37" x14ac:dyDescent="0.25">
      <c r="F87" s="79"/>
      <c r="G87" s="26"/>
      <c r="H87" s="26"/>
      <c r="I87" s="27"/>
      <c r="J87" s="27"/>
      <c r="K87" s="27"/>
      <c r="L87" s="27"/>
      <c r="M87" s="27"/>
      <c r="N87" s="168">
        <f>N86/N119</f>
        <v>8.3365597172438771E-2</v>
      </c>
      <c r="O87" s="226"/>
      <c r="P87" s="226"/>
      <c r="Q87" s="226"/>
      <c r="R87" s="226"/>
      <c r="S87" s="226"/>
      <c r="T87" s="226"/>
      <c r="U87" s="226"/>
      <c r="V87" s="226"/>
      <c r="W87" s="170"/>
      <c r="AC87" s="32"/>
      <c r="AD87" s="11"/>
      <c r="AE87" s="11"/>
      <c r="AF87" s="11"/>
      <c r="AG87" s="11"/>
      <c r="AH87" s="11"/>
    </row>
    <row r="88" spans="6:37" x14ac:dyDescent="0.25">
      <c r="F88" s="333" t="s">
        <v>74</v>
      </c>
      <c r="G88" s="333"/>
      <c r="H88" s="333"/>
      <c r="I88" s="333"/>
      <c r="J88" s="333"/>
      <c r="K88" s="333"/>
      <c r="L88" s="333"/>
      <c r="M88" s="333"/>
      <c r="N88" s="346"/>
      <c r="O88" s="176"/>
      <c r="P88" s="176"/>
      <c r="Q88" s="176"/>
      <c r="R88" s="176"/>
      <c r="S88" s="176"/>
      <c r="T88" s="176"/>
      <c r="U88" s="176"/>
      <c r="V88" s="176"/>
      <c r="W88" s="170"/>
      <c r="AC88" s="32"/>
      <c r="AD88" s="11"/>
      <c r="AE88" s="11"/>
      <c r="AF88" s="11"/>
      <c r="AG88" s="11"/>
      <c r="AH88" s="11"/>
    </row>
    <row r="89" spans="6:37" ht="18" customHeight="1" x14ac:dyDescent="0.25">
      <c r="F89" s="29">
        <v>191</v>
      </c>
      <c r="G89" s="334" t="s">
        <v>239</v>
      </c>
      <c r="H89" s="334"/>
      <c r="I89" s="333">
        <v>250</v>
      </c>
      <c r="J89" s="333"/>
      <c r="K89" s="9">
        <v>15.7</v>
      </c>
      <c r="L89" s="9">
        <v>23.31</v>
      </c>
      <c r="M89" s="9">
        <v>41.33</v>
      </c>
      <c r="N89" s="105">
        <v>360.44</v>
      </c>
      <c r="O89" s="173">
        <v>303.89999999999998</v>
      </c>
      <c r="P89" s="173">
        <v>12.4</v>
      </c>
      <c r="Q89" s="173">
        <v>39.6</v>
      </c>
      <c r="R89" s="173">
        <v>174.6</v>
      </c>
      <c r="S89" s="173">
        <v>1.81</v>
      </c>
      <c r="T89" s="173"/>
      <c r="U89" s="173">
        <v>0.39</v>
      </c>
      <c r="V89" s="173">
        <v>0.09</v>
      </c>
      <c r="W89" s="173">
        <v>1.28</v>
      </c>
      <c r="AA89" s="5"/>
      <c r="AC89" s="11"/>
      <c r="AD89" s="455"/>
      <c r="AE89" s="455"/>
      <c r="AF89" s="15"/>
      <c r="AG89" s="15"/>
      <c r="AH89" s="15"/>
      <c r="AI89" s="15"/>
      <c r="AJ89" s="11"/>
      <c r="AK89" s="11"/>
    </row>
    <row r="90" spans="6:37" hidden="1" x14ac:dyDescent="0.25">
      <c r="F90" s="39"/>
      <c r="G90" s="350" t="s">
        <v>225</v>
      </c>
      <c r="H90" s="350"/>
      <c r="I90" s="29">
        <v>104</v>
      </c>
      <c r="J90" s="29">
        <v>75</v>
      </c>
      <c r="K90" s="4"/>
      <c r="L90" s="4"/>
      <c r="M90" s="4"/>
      <c r="N90" s="48"/>
      <c r="O90" s="170"/>
      <c r="P90" s="170"/>
      <c r="Q90" s="170"/>
      <c r="R90" s="170"/>
      <c r="S90" s="170"/>
      <c r="T90" s="170"/>
      <c r="U90" s="170"/>
      <c r="V90" s="170"/>
      <c r="W90" s="170"/>
      <c r="AA90" s="5"/>
      <c r="AC90" s="11"/>
      <c r="AD90" s="474"/>
      <c r="AE90" s="474"/>
      <c r="AF90" s="11"/>
      <c r="AG90" s="11"/>
    </row>
    <row r="91" spans="6:37" hidden="1" x14ac:dyDescent="0.25">
      <c r="F91" s="39"/>
      <c r="G91" s="411" t="s">
        <v>9</v>
      </c>
      <c r="H91" s="411"/>
      <c r="I91" s="2">
        <v>15</v>
      </c>
      <c r="J91" s="113">
        <v>15</v>
      </c>
      <c r="K91" s="9"/>
      <c r="L91" s="9"/>
      <c r="M91" s="9"/>
      <c r="N91" s="105"/>
      <c r="O91" s="176"/>
      <c r="P91" s="176"/>
      <c r="Q91" s="176"/>
      <c r="R91" s="176"/>
      <c r="S91" s="176"/>
      <c r="T91" s="176"/>
      <c r="U91" s="176"/>
      <c r="V91" s="176"/>
      <c r="W91" s="170"/>
      <c r="AA91" s="5"/>
      <c r="AC91" s="11"/>
      <c r="AD91" s="78"/>
      <c r="AE91" s="78"/>
      <c r="AF91" s="11"/>
      <c r="AG91" s="11"/>
    </row>
    <row r="92" spans="6:37" ht="12.75" hidden="1" customHeight="1" x14ac:dyDescent="0.25">
      <c r="F92" s="39"/>
      <c r="G92" s="350" t="s">
        <v>49</v>
      </c>
      <c r="H92" s="350"/>
      <c r="I92" s="29">
        <v>38</v>
      </c>
      <c r="J92" s="29">
        <v>30</v>
      </c>
      <c r="K92" s="4"/>
      <c r="L92" s="4"/>
      <c r="M92" s="4"/>
      <c r="N92" s="48"/>
      <c r="O92" s="170"/>
      <c r="P92" s="170"/>
      <c r="Q92" s="170"/>
      <c r="R92" s="170"/>
      <c r="S92" s="170"/>
      <c r="T92" s="170"/>
      <c r="U92" s="170"/>
      <c r="V92" s="170"/>
      <c r="W92" s="170"/>
      <c r="AA92" s="5"/>
      <c r="AC92" s="11"/>
      <c r="AD92" s="455"/>
      <c r="AE92" s="455"/>
      <c r="AF92" s="322"/>
      <c r="AG92" s="322"/>
      <c r="AH92" s="15"/>
      <c r="AI92" s="15"/>
      <c r="AJ92" s="15"/>
      <c r="AK92" s="15"/>
    </row>
    <row r="93" spans="6:37" ht="16.5" hidden="1" customHeight="1" x14ac:dyDescent="0.25">
      <c r="F93" s="29"/>
      <c r="G93" s="344" t="s">
        <v>53</v>
      </c>
      <c r="H93" s="344"/>
      <c r="I93" s="2">
        <v>32</v>
      </c>
      <c r="J93" s="2">
        <v>5</v>
      </c>
      <c r="K93" s="9"/>
      <c r="L93" s="9"/>
      <c r="M93" s="9"/>
      <c r="N93" s="105"/>
      <c r="O93" s="176"/>
      <c r="P93" s="176"/>
      <c r="Q93" s="176"/>
      <c r="R93" s="176"/>
      <c r="S93" s="176"/>
      <c r="T93" s="176"/>
      <c r="U93" s="176"/>
      <c r="V93" s="176"/>
      <c r="W93" s="170"/>
      <c r="AC93" s="32"/>
      <c r="AD93" s="11"/>
      <c r="AE93" s="11"/>
      <c r="AF93" s="11"/>
      <c r="AG93" s="11"/>
      <c r="AH93" s="11"/>
    </row>
    <row r="94" spans="6:37" ht="18.75" hidden="1" customHeight="1" x14ac:dyDescent="0.25">
      <c r="F94" s="49"/>
      <c r="G94" s="411" t="s">
        <v>31</v>
      </c>
      <c r="H94" s="411"/>
      <c r="I94" s="2">
        <v>62</v>
      </c>
      <c r="J94" s="113">
        <v>62</v>
      </c>
      <c r="K94" s="3"/>
      <c r="L94" s="3"/>
      <c r="M94" s="3"/>
      <c r="N94" s="43"/>
      <c r="O94" s="211"/>
      <c r="P94" s="211"/>
      <c r="Q94" s="211"/>
      <c r="R94" s="211"/>
      <c r="S94" s="211"/>
      <c r="T94" s="211"/>
      <c r="U94" s="211"/>
      <c r="V94" s="211"/>
      <c r="W94" s="170"/>
      <c r="AC94" s="32"/>
      <c r="AD94" s="11"/>
      <c r="AE94" s="11"/>
      <c r="AF94" s="11"/>
      <c r="AG94" s="11"/>
      <c r="AH94" s="11"/>
    </row>
    <row r="95" spans="6:37" ht="18.75" hidden="1" customHeight="1" x14ac:dyDescent="0.25">
      <c r="F95" s="49"/>
      <c r="G95" s="440" t="s">
        <v>226</v>
      </c>
      <c r="H95" s="541"/>
      <c r="I95" s="542">
        <v>130</v>
      </c>
      <c r="J95" s="543"/>
      <c r="K95" s="3"/>
      <c r="L95" s="3"/>
      <c r="M95" s="3"/>
      <c r="N95" s="43"/>
      <c r="O95" s="211"/>
      <c r="P95" s="211"/>
      <c r="Q95" s="211"/>
      <c r="R95" s="211"/>
      <c r="S95" s="211"/>
      <c r="T95" s="211"/>
      <c r="U95" s="211"/>
      <c r="V95" s="211"/>
      <c r="W95" s="170"/>
      <c r="AC95" s="32"/>
      <c r="AD95" s="11"/>
      <c r="AE95" s="11"/>
      <c r="AF95" s="11"/>
      <c r="AG95" s="11"/>
      <c r="AH95" s="11"/>
    </row>
    <row r="96" spans="6:37" ht="18" customHeight="1" x14ac:dyDescent="0.25">
      <c r="F96" s="29">
        <v>72</v>
      </c>
      <c r="G96" s="375" t="s">
        <v>173</v>
      </c>
      <c r="H96" s="376"/>
      <c r="I96" s="346">
        <v>100</v>
      </c>
      <c r="J96" s="348"/>
      <c r="K96" s="9">
        <v>0.82</v>
      </c>
      <c r="L96" s="9">
        <v>2.4300000000000002</v>
      </c>
      <c r="M96" s="9">
        <v>3.14</v>
      </c>
      <c r="N96" s="105">
        <v>37.799999999999997</v>
      </c>
      <c r="O96" s="173">
        <v>309</v>
      </c>
      <c r="P96" s="173">
        <v>21.6</v>
      </c>
      <c r="Q96" s="173">
        <v>14.6</v>
      </c>
      <c r="R96" s="173">
        <v>45.8</v>
      </c>
      <c r="S96" s="173">
        <v>0.65</v>
      </c>
      <c r="T96" s="173"/>
      <c r="U96" s="173">
        <v>0.03</v>
      </c>
      <c r="V96" s="173">
        <v>0.04</v>
      </c>
      <c r="W96" s="173">
        <v>3.51</v>
      </c>
      <c r="AC96" s="32"/>
      <c r="AD96" s="11"/>
      <c r="AE96" s="11"/>
      <c r="AF96" s="11"/>
      <c r="AG96" s="11"/>
      <c r="AH96" s="11"/>
    </row>
    <row r="97" spans="6:34" hidden="1" x14ac:dyDescent="0.25">
      <c r="F97" s="49"/>
      <c r="G97" s="343" t="s">
        <v>174</v>
      </c>
      <c r="H97" s="344"/>
      <c r="I97" s="8">
        <v>150</v>
      </c>
      <c r="J97" s="59">
        <v>113</v>
      </c>
      <c r="K97" s="3"/>
      <c r="L97" s="3"/>
      <c r="M97" s="3"/>
      <c r="N97" s="43"/>
      <c r="O97" s="211"/>
      <c r="P97" s="211"/>
      <c r="Q97" s="211"/>
      <c r="R97" s="211"/>
      <c r="S97" s="211"/>
      <c r="T97" s="211"/>
      <c r="U97" s="211"/>
      <c r="V97" s="211"/>
      <c r="W97" s="170"/>
      <c r="AD97" s="11"/>
      <c r="AE97" s="15"/>
      <c r="AF97" s="15"/>
      <c r="AG97" s="15"/>
      <c r="AH97" s="15"/>
    </row>
    <row r="98" spans="6:34" hidden="1" x14ac:dyDescent="0.25">
      <c r="F98" s="49"/>
      <c r="G98" s="350" t="s">
        <v>49</v>
      </c>
      <c r="H98" s="350"/>
      <c r="I98" s="8">
        <v>15</v>
      </c>
      <c r="J98" s="30">
        <v>12</v>
      </c>
      <c r="K98" s="3"/>
      <c r="L98" s="3"/>
      <c r="M98" s="3"/>
      <c r="N98" s="43"/>
      <c r="O98" s="211"/>
      <c r="P98" s="211"/>
      <c r="Q98" s="211"/>
      <c r="R98" s="211"/>
      <c r="S98" s="211"/>
      <c r="T98" s="211"/>
      <c r="U98" s="211"/>
      <c r="V98" s="211"/>
      <c r="W98" s="170"/>
      <c r="AD98" s="11"/>
      <c r="AE98" s="15"/>
      <c r="AF98" s="15"/>
      <c r="AG98" s="15"/>
      <c r="AH98" s="15"/>
    </row>
    <row r="99" spans="6:34" hidden="1" x14ac:dyDescent="0.25">
      <c r="F99" s="49"/>
      <c r="G99" s="350" t="s">
        <v>10</v>
      </c>
      <c r="H99" s="350"/>
      <c r="I99" s="8">
        <v>3</v>
      </c>
      <c r="J99" s="30">
        <v>3</v>
      </c>
      <c r="K99" s="3"/>
      <c r="L99" s="3"/>
      <c r="M99" s="3"/>
      <c r="N99" s="43"/>
      <c r="O99" s="211"/>
      <c r="P99" s="211"/>
      <c r="Q99" s="211"/>
      <c r="R99" s="211"/>
      <c r="S99" s="211"/>
      <c r="T99" s="211"/>
      <c r="U99" s="211"/>
      <c r="V99" s="211"/>
      <c r="W99" s="170"/>
      <c r="AD99" s="11"/>
      <c r="AE99" s="15"/>
      <c r="AF99" s="15"/>
      <c r="AG99" s="15"/>
      <c r="AH99" s="15"/>
    </row>
    <row r="100" spans="6:34" hidden="1" x14ac:dyDescent="0.25">
      <c r="F100" s="49"/>
      <c r="G100" s="355" t="s">
        <v>188</v>
      </c>
      <c r="H100" s="350"/>
      <c r="I100" s="8">
        <v>5</v>
      </c>
      <c r="J100" s="30">
        <v>5</v>
      </c>
      <c r="K100" s="3"/>
      <c r="L100" s="3"/>
      <c r="M100" s="3"/>
      <c r="N100" s="43"/>
      <c r="O100" s="211"/>
      <c r="P100" s="211"/>
      <c r="Q100" s="211"/>
      <c r="R100" s="211"/>
      <c r="S100" s="211"/>
      <c r="T100" s="211"/>
      <c r="U100" s="211"/>
      <c r="V100" s="211"/>
      <c r="W100" s="170"/>
      <c r="AD100" s="11"/>
      <c r="AE100" s="15"/>
      <c r="AF100" s="15"/>
      <c r="AG100" s="15"/>
      <c r="AH100" s="15"/>
    </row>
    <row r="101" spans="6:34" hidden="1" x14ac:dyDescent="0.25">
      <c r="F101" s="49"/>
      <c r="G101" s="406" t="s">
        <v>143</v>
      </c>
      <c r="H101" s="344"/>
      <c r="I101" s="8">
        <v>0.3</v>
      </c>
      <c r="J101" s="30">
        <v>0.2</v>
      </c>
      <c r="K101" s="3"/>
      <c r="L101" s="3"/>
      <c r="M101" s="3"/>
      <c r="N101" s="43"/>
      <c r="O101" s="211"/>
      <c r="P101" s="211"/>
      <c r="Q101" s="211"/>
      <c r="R101" s="211"/>
      <c r="S101" s="211"/>
      <c r="T101" s="211"/>
      <c r="U101" s="211"/>
      <c r="V101" s="211"/>
      <c r="W101" s="170"/>
      <c r="AC101" s="69"/>
      <c r="AD101" s="11"/>
      <c r="AE101" s="11"/>
      <c r="AF101" s="11"/>
      <c r="AG101" s="11"/>
      <c r="AH101" s="11"/>
    </row>
    <row r="102" spans="6:34" x14ac:dyDescent="0.25">
      <c r="F102" s="29">
        <v>209</v>
      </c>
      <c r="G102" s="335" t="s">
        <v>67</v>
      </c>
      <c r="H102" s="335"/>
      <c r="I102" s="337">
        <v>40</v>
      </c>
      <c r="J102" s="337"/>
      <c r="K102" s="3">
        <v>5.08</v>
      </c>
      <c r="L102" s="3">
        <v>4.3600000000000003</v>
      </c>
      <c r="M102" s="3">
        <v>0.28000000000000003</v>
      </c>
      <c r="N102" s="43">
        <v>62.8</v>
      </c>
      <c r="O102" s="173">
        <v>56</v>
      </c>
      <c r="P102" s="173">
        <v>22</v>
      </c>
      <c r="Q102" s="173">
        <v>4.8</v>
      </c>
      <c r="R102" s="173">
        <v>76</v>
      </c>
      <c r="S102" s="175">
        <v>1</v>
      </c>
      <c r="T102" s="173">
        <v>100</v>
      </c>
      <c r="U102" s="173">
        <v>0.03</v>
      </c>
      <c r="V102" s="173">
        <v>0.18</v>
      </c>
      <c r="W102" s="170"/>
      <c r="AC102" s="69"/>
      <c r="AD102" s="11"/>
      <c r="AE102" s="11"/>
      <c r="AF102" s="11"/>
      <c r="AG102" s="11"/>
      <c r="AH102" s="11"/>
    </row>
    <row r="103" spans="6:34" ht="30" customHeight="1" x14ac:dyDescent="0.25">
      <c r="F103" s="49"/>
      <c r="G103" s="334" t="s">
        <v>38</v>
      </c>
      <c r="H103" s="334"/>
      <c r="I103" s="346">
        <v>50</v>
      </c>
      <c r="J103" s="348"/>
      <c r="K103" s="9">
        <v>3.8</v>
      </c>
      <c r="L103" s="9">
        <v>0.8</v>
      </c>
      <c r="M103" s="9">
        <v>23.9</v>
      </c>
      <c r="N103" s="105">
        <v>117</v>
      </c>
      <c r="O103" s="173">
        <v>43</v>
      </c>
      <c r="P103" s="173">
        <v>6</v>
      </c>
      <c r="Q103" s="173">
        <v>10</v>
      </c>
      <c r="R103" s="173">
        <v>57</v>
      </c>
      <c r="S103" s="173">
        <v>1.8</v>
      </c>
      <c r="T103" s="173"/>
      <c r="U103" s="173">
        <v>0.13</v>
      </c>
      <c r="V103" s="173">
        <v>0.14000000000000001</v>
      </c>
      <c r="W103" s="170"/>
      <c r="AC103" s="69"/>
      <c r="AD103" s="11"/>
      <c r="AE103" s="11"/>
      <c r="AF103" s="11"/>
      <c r="AG103" s="11"/>
      <c r="AH103" s="11"/>
    </row>
    <row r="104" spans="6:34" ht="31.5" customHeight="1" x14ac:dyDescent="0.25">
      <c r="F104" s="39"/>
      <c r="G104" s="334" t="s">
        <v>17</v>
      </c>
      <c r="H104" s="334"/>
      <c r="I104" s="333">
        <v>75</v>
      </c>
      <c r="J104" s="333"/>
      <c r="K104" s="9">
        <v>5.4</v>
      </c>
      <c r="L104" s="9">
        <v>0.84</v>
      </c>
      <c r="M104" s="9">
        <v>34.700000000000003</v>
      </c>
      <c r="N104" s="105">
        <v>177.7</v>
      </c>
      <c r="O104" s="173">
        <v>67.34</v>
      </c>
      <c r="P104" s="173">
        <v>34.700000000000003</v>
      </c>
      <c r="Q104" s="173">
        <v>15</v>
      </c>
      <c r="R104" s="173">
        <v>83.7</v>
      </c>
      <c r="S104" s="173">
        <v>2.1</v>
      </c>
      <c r="T104" s="173"/>
      <c r="U104" s="173">
        <v>0.2</v>
      </c>
      <c r="V104" s="173">
        <v>0.22</v>
      </c>
      <c r="W104" s="170"/>
      <c r="AC104" s="32"/>
      <c r="AD104" s="11"/>
      <c r="AE104" s="11"/>
      <c r="AF104" s="11"/>
      <c r="AG104" s="11"/>
      <c r="AH104" s="11"/>
    </row>
    <row r="105" spans="6:34" x14ac:dyDescent="0.25">
      <c r="F105" s="29">
        <v>265</v>
      </c>
      <c r="G105" s="349" t="s">
        <v>204</v>
      </c>
      <c r="H105" s="349"/>
      <c r="I105" s="337">
        <v>200</v>
      </c>
      <c r="J105" s="337"/>
      <c r="K105" s="3">
        <v>0.26</v>
      </c>
      <c r="L105" s="3">
        <v>0.01</v>
      </c>
      <c r="M105" s="3">
        <v>20.59</v>
      </c>
      <c r="N105" s="43">
        <v>95.15</v>
      </c>
      <c r="O105" s="173">
        <v>21.3</v>
      </c>
      <c r="P105" s="173">
        <v>14.2</v>
      </c>
      <c r="Q105" s="173">
        <v>2.4</v>
      </c>
      <c r="R105" s="173">
        <v>4.4000000000000004</v>
      </c>
      <c r="S105" s="175">
        <v>0.36</v>
      </c>
      <c r="T105" s="173"/>
      <c r="U105" s="173"/>
      <c r="V105" s="173"/>
      <c r="W105" s="173">
        <v>2.83</v>
      </c>
      <c r="AC105" s="32"/>
      <c r="AD105" s="11"/>
      <c r="AE105" s="1"/>
      <c r="AF105" s="1"/>
      <c r="AG105" s="1"/>
      <c r="AH105" s="1"/>
    </row>
    <row r="106" spans="6:34" hidden="1" x14ac:dyDescent="0.25">
      <c r="F106" s="39"/>
      <c r="G106" s="344" t="s">
        <v>11</v>
      </c>
      <c r="H106" s="344"/>
      <c r="I106" s="10">
        <v>0.2</v>
      </c>
      <c r="J106" s="10">
        <v>0.2</v>
      </c>
      <c r="K106" s="3"/>
      <c r="L106" s="3"/>
      <c r="M106" s="3"/>
      <c r="N106" s="43"/>
      <c r="O106" s="211"/>
      <c r="P106" s="211"/>
      <c r="Q106" s="211"/>
      <c r="R106" s="211"/>
      <c r="S106" s="211"/>
      <c r="T106" s="211"/>
      <c r="U106" s="211"/>
      <c r="V106" s="211"/>
      <c r="W106" s="170"/>
      <c r="AC106" s="32"/>
      <c r="AD106" s="11"/>
      <c r="AE106" s="1"/>
      <c r="AF106" s="1"/>
      <c r="AG106" s="1"/>
      <c r="AH106" s="1"/>
    </row>
    <row r="107" spans="6:34" hidden="1" x14ac:dyDescent="0.25">
      <c r="F107" s="39"/>
      <c r="G107" s="344" t="s">
        <v>41</v>
      </c>
      <c r="H107" s="344"/>
      <c r="I107" s="10">
        <v>204</v>
      </c>
      <c r="J107" s="10">
        <v>204</v>
      </c>
      <c r="K107" s="3"/>
      <c r="L107" s="3"/>
      <c r="M107" s="3"/>
      <c r="N107" s="43"/>
      <c r="O107" s="211"/>
      <c r="P107" s="211"/>
      <c r="Q107" s="211"/>
      <c r="R107" s="211"/>
      <c r="S107" s="211"/>
      <c r="T107" s="211"/>
      <c r="U107" s="211"/>
      <c r="V107" s="211"/>
      <c r="W107" s="170"/>
      <c r="AC107" s="32"/>
      <c r="AD107" s="11"/>
      <c r="AE107" s="1"/>
      <c r="AF107" s="1"/>
      <c r="AG107" s="1"/>
      <c r="AH107" s="1"/>
    </row>
    <row r="108" spans="6:34" hidden="1" x14ac:dyDescent="0.25">
      <c r="F108" s="39"/>
      <c r="G108" s="350" t="s">
        <v>94</v>
      </c>
      <c r="H108" s="350"/>
      <c r="I108" s="10">
        <v>8</v>
      </c>
      <c r="J108" s="10">
        <v>7</v>
      </c>
      <c r="K108" s="3"/>
      <c r="L108" s="3"/>
      <c r="M108" s="3"/>
      <c r="N108" s="43"/>
      <c r="O108" s="211"/>
      <c r="P108" s="211"/>
      <c r="Q108" s="211"/>
      <c r="R108" s="211"/>
      <c r="S108" s="211"/>
      <c r="T108" s="211"/>
      <c r="U108" s="211"/>
      <c r="V108" s="211"/>
      <c r="W108" s="170"/>
      <c r="AD108" s="11"/>
      <c r="AE108" s="35"/>
      <c r="AF108" s="35"/>
      <c r="AG108" s="35"/>
      <c r="AH108" s="35"/>
    </row>
    <row r="109" spans="6:34" ht="16.5" hidden="1" customHeight="1" x14ac:dyDescent="0.3">
      <c r="F109" s="39"/>
      <c r="G109" s="406" t="s">
        <v>104</v>
      </c>
      <c r="H109" s="344"/>
      <c r="I109" s="10">
        <v>31</v>
      </c>
      <c r="J109" s="10">
        <v>31</v>
      </c>
      <c r="K109" s="3"/>
      <c r="L109" s="3"/>
      <c r="M109" s="3"/>
      <c r="N109" s="43"/>
      <c r="O109" s="211"/>
      <c r="P109" s="211"/>
      <c r="Q109" s="211"/>
      <c r="R109" s="211"/>
      <c r="S109" s="211"/>
      <c r="T109" s="211"/>
      <c r="U109" s="211"/>
      <c r="V109" s="211"/>
      <c r="W109" s="170"/>
      <c r="AC109" s="45"/>
      <c r="AD109" s="11"/>
      <c r="AE109" s="11"/>
      <c r="AF109" s="11"/>
      <c r="AG109" s="11"/>
      <c r="AH109" s="11"/>
    </row>
    <row r="110" spans="6:34" ht="18.75" x14ac:dyDescent="0.3">
      <c r="F110" s="39"/>
      <c r="G110" s="384" t="s">
        <v>42</v>
      </c>
      <c r="H110" s="384"/>
      <c r="I110" s="341">
        <f>I89+I96+I102+I103+I104+I105</f>
        <v>715</v>
      </c>
      <c r="J110" s="342"/>
      <c r="K110" s="3">
        <f>SUM(K89:K109)</f>
        <v>31.060000000000006</v>
      </c>
      <c r="L110" s="3">
        <f>SUM(L89:L109)</f>
        <v>31.75</v>
      </c>
      <c r="M110" s="3">
        <f>SUM(M89:M109)</f>
        <v>123.94000000000001</v>
      </c>
      <c r="N110" s="43">
        <f>SUM(N89:N109)</f>
        <v>850.89</v>
      </c>
      <c r="O110" s="211">
        <f>O89+O96+O102+O103+O104+O105</f>
        <v>800.54</v>
      </c>
      <c r="P110" s="211">
        <f t="shared" ref="P110:W110" si="3">P89+P96+P102+P103+P104+P105</f>
        <v>110.9</v>
      </c>
      <c r="Q110" s="211">
        <f t="shared" si="3"/>
        <v>86.4</v>
      </c>
      <c r="R110" s="211">
        <f t="shared" si="3"/>
        <v>441.49999999999994</v>
      </c>
      <c r="S110" s="211">
        <f t="shared" si="3"/>
        <v>7.72</v>
      </c>
      <c r="T110" s="211">
        <f t="shared" si="3"/>
        <v>100</v>
      </c>
      <c r="U110" s="211">
        <f t="shared" si="3"/>
        <v>0.78</v>
      </c>
      <c r="V110" s="211">
        <f t="shared" si="3"/>
        <v>0.67</v>
      </c>
      <c r="W110" s="211">
        <f t="shared" si="3"/>
        <v>7.62</v>
      </c>
      <c r="AC110" s="45"/>
      <c r="AD110" s="11"/>
      <c r="AE110" s="11"/>
      <c r="AF110" s="11"/>
      <c r="AG110" s="11"/>
      <c r="AH110" s="11"/>
    </row>
    <row r="111" spans="6:34" ht="18.75" x14ac:dyDescent="0.3">
      <c r="F111" s="79"/>
      <c r="G111" s="26"/>
      <c r="H111" s="26"/>
      <c r="I111" s="27"/>
      <c r="J111" s="27"/>
      <c r="K111" s="27"/>
      <c r="L111" s="27"/>
      <c r="M111" s="27"/>
      <c r="N111" s="168">
        <f>N110/N119</f>
        <v>0.2656739811912226</v>
      </c>
      <c r="O111" s="226"/>
      <c r="P111" s="226"/>
      <c r="Q111" s="226"/>
      <c r="R111" s="226"/>
      <c r="S111" s="226"/>
      <c r="T111" s="226"/>
      <c r="U111" s="226"/>
      <c r="V111" s="226"/>
      <c r="W111" s="170"/>
      <c r="AC111" s="45"/>
      <c r="AD111" s="11"/>
      <c r="AE111" s="11"/>
      <c r="AF111" s="11"/>
      <c r="AG111" s="11"/>
      <c r="AH111" s="11"/>
    </row>
    <row r="112" spans="6:34" ht="18.75" x14ac:dyDescent="0.3">
      <c r="F112" s="79"/>
      <c r="G112" s="41" t="s">
        <v>70</v>
      </c>
      <c r="H112" s="42"/>
      <c r="I112" s="3"/>
      <c r="J112" s="3">
        <v>7</v>
      </c>
      <c r="K112" s="27"/>
      <c r="L112" s="27"/>
      <c r="M112" s="27"/>
      <c r="N112" s="168"/>
      <c r="O112" s="226"/>
      <c r="P112" s="226"/>
      <c r="Q112" s="226"/>
      <c r="R112" s="226"/>
      <c r="S112" s="226"/>
      <c r="T112" s="226"/>
      <c r="U112" s="226"/>
      <c r="V112" s="226"/>
      <c r="W112" s="170"/>
      <c r="AC112" s="45"/>
      <c r="AD112" s="11"/>
      <c r="AE112" s="11"/>
      <c r="AF112" s="11"/>
      <c r="AG112" s="11"/>
      <c r="AH112" s="11"/>
    </row>
    <row r="113" spans="6:34" x14ac:dyDescent="0.25">
      <c r="F113" s="333" t="s">
        <v>71</v>
      </c>
      <c r="G113" s="333"/>
      <c r="H113" s="333"/>
      <c r="I113" s="333"/>
      <c r="J113" s="333"/>
      <c r="K113" s="333"/>
      <c r="L113" s="333"/>
      <c r="M113" s="333"/>
      <c r="N113" s="346"/>
      <c r="O113" s="176"/>
      <c r="P113" s="176"/>
      <c r="Q113" s="176"/>
      <c r="R113" s="176"/>
      <c r="S113" s="176"/>
      <c r="T113" s="176"/>
      <c r="U113" s="176"/>
      <c r="V113" s="176"/>
      <c r="W113" s="170"/>
      <c r="AC113" s="32"/>
      <c r="AD113" s="11"/>
      <c r="AE113" s="1"/>
      <c r="AF113" s="1"/>
      <c r="AG113" s="1"/>
      <c r="AH113" s="1"/>
    </row>
    <row r="114" spans="6:34" x14ac:dyDescent="0.25">
      <c r="F114" s="10">
        <v>245</v>
      </c>
      <c r="G114" s="391" t="s">
        <v>220</v>
      </c>
      <c r="H114" s="391"/>
      <c r="I114" s="337">
        <v>200</v>
      </c>
      <c r="J114" s="337"/>
      <c r="K114" s="3">
        <v>7.2</v>
      </c>
      <c r="L114" s="3">
        <v>3</v>
      </c>
      <c r="M114" s="3">
        <v>10.4</v>
      </c>
      <c r="N114" s="43">
        <v>98</v>
      </c>
      <c r="O114" s="130">
        <v>146</v>
      </c>
      <c r="P114" s="130">
        <v>240</v>
      </c>
      <c r="Q114" s="130">
        <v>28</v>
      </c>
      <c r="R114" s="130">
        <v>180</v>
      </c>
      <c r="S114" s="130">
        <v>0.2</v>
      </c>
      <c r="T114" s="130">
        <v>60</v>
      </c>
      <c r="U114" s="130">
        <v>0.17</v>
      </c>
      <c r="V114" s="130">
        <v>0.2</v>
      </c>
      <c r="W114" s="130">
        <v>1.4</v>
      </c>
      <c r="AC114" s="32"/>
      <c r="AD114" s="11"/>
      <c r="AE114" s="1"/>
      <c r="AF114" s="1"/>
      <c r="AG114" s="1"/>
      <c r="AH114" s="1"/>
    </row>
    <row r="115" spans="6:34" hidden="1" x14ac:dyDescent="0.25">
      <c r="F115" s="39"/>
      <c r="G115" s="408" t="s">
        <v>323</v>
      </c>
      <c r="H115" s="353"/>
      <c r="I115" s="8">
        <v>210</v>
      </c>
      <c r="J115" s="8">
        <v>200</v>
      </c>
      <c r="K115" s="3"/>
      <c r="L115" s="3"/>
      <c r="M115" s="3"/>
      <c r="N115" s="43"/>
      <c r="O115" s="211"/>
      <c r="P115" s="211"/>
      <c r="Q115" s="211"/>
      <c r="R115" s="211"/>
      <c r="S115" s="211"/>
      <c r="T115" s="211"/>
      <c r="U115" s="211"/>
      <c r="V115" s="211"/>
      <c r="W115" s="170"/>
      <c r="AC115" s="32"/>
      <c r="AD115" s="11"/>
      <c r="AE115" s="15"/>
      <c r="AF115" s="15"/>
      <c r="AG115" s="15"/>
      <c r="AH115" s="15"/>
    </row>
    <row r="116" spans="6:34" ht="27.75" customHeight="1" x14ac:dyDescent="0.25">
      <c r="F116" s="39"/>
      <c r="G116" s="334" t="s">
        <v>38</v>
      </c>
      <c r="H116" s="334"/>
      <c r="I116" s="346">
        <v>25</v>
      </c>
      <c r="J116" s="348"/>
      <c r="K116" s="9">
        <v>1.9</v>
      </c>
      <c r="L116" s="9">
        <v>0.4</v>
      </c>
      <c r="M116" s="9">
        <v>11.9</v>
      </c>
      <c r="N116" s="105">
        <v>58.7</v>
      </c>
      <c r="O116" s="173">
        <v>21</v>
      </c>
      <c r="P116" s="173">
        <v>3</v>
      </c>
      <c r="Q116" s="173">
        <v>5</v>
      </c>
      <c r="R116" s="173">
        <v>28.5</v>
      </c>
      <c r="S116" s="173">
        <v>0.9</v>
      </c>
      <c r="T116" s="173"/>
      <c r="U116" s="173">
        <v>0.06</v>
      </c>
      <c r="V116" s="173">
        <v>7.0000000000000007E-2</v>
      </c>
      <c r="W116" s="170"/>
      <c r="AC116" s="32"/>
      <c r="AD116" s="11"/>
      <c r="AE116" s="11"/>
      <c r="AF116" s="11"/>
      <c r="AG116" s="11"/>
      <c r="AH116" s="11"/>
    </row>
    <row r="117" spans="6:34" ht="15.75" x14ac:dyDescent="0.25">
      <c r="F117" s="39"/>
      <c r="G117" s="384" t="s">
        <v>42</v>
      </c>
      <c r="H117" s="384"/>
      <c r="I117" s="341">
        <f>I114+I116</f>
        <v>225</v>
      </c>
      <c r="J117" s="342"/>
      <c r="K117" s="3">
        <f>SUM(K114:K116)</f>
        <v>9.1</v>
      </c>
      <c r="L117" s="3">
        <f>SUM(L114:L116)</f>
        <v>3.4</v>
      </c>
      <c r="M117" s="3">
        <f>SUM(M114:M116)</f>
        <v>22.3</v>
      </c>
      <c r="N117" s="43">
        <f>SUM(N114:N116)</f>
        <v>156.69999999999999</v>
      </c>
      <c r="O117" s="211">
        <f>SUM(O114:O116)</f>
        <v>167</v>
      </c>
      <c r="P117" s="211">
        <f t="shared" ref="P117:W117" si="4">SUM(P114:P116)</f>
        <v>243</v>
      </c>
      <c r="Q117" s="211">
        <f t="shared" si="4"/>
        <v>33</v>
      </c>
      <c r="R117" s="211">
        <f t="shared" si="4"/>
        <v>208.5</v>
      </c>
      <c r="S117" s="211">
        <f t="shared" si="4"/>
        <v>1.1000000000000001</v>
      </c>
      <c r="T117" s="211">
        <f t="shared" si="4"/>
        <v>60</v>
      </c>
      <c r="U117" s="211">
        <f t="shared" si="4"/>
        <v>0.23</v>
      </c>
      <c r="V117" s="211">
        <f t="shared" si="4"/>
        <v>0.27</v>
      </c>
      <c r="W117" s="211">
        <f t="shared" si="4"/>
        <v>1.4</v>
      </c>
      <c r="Z117" s="5"/>
      <c r="AA117" s="34"/>
      <c r="AD117" s="11"/>
      <c r="AE117" s="50"/>
      <c r="AF117" s="50"/>
      <c r="AG117" s="50"/>
      <c r="AH117" s="50"/>
    </row>
    <row r="118" spans="6:34" x14ac:dyDescent="0.25">
      <c r="F118" s="39"/>
      <c r="G118" s="385"/>
      <c r="H118" s="385"/>
      <c r="I118" s="3"/>
      <c r="J118" s="3"/>
      <c r="K118" s="3"/>
      <c r="L118" s="3"/>
      <c r="M118" s="3"/>
      <c r="N118" s="192">
        <f>N117/N119</f>
        <v>4.8926550849891969E-2</v>
      </c>
      <c r="O118" s="226"/>
      <c r="P118" s="226"/>
      <c r="Q118" s="226"/>
      <c r="R118" s="226"/>
      <c r="S118" s="226"/>
      <c r="T118" s="226"/>
      <c r="U118" s="226"/>
      <c r="V118" s="226"/>
      <c r="W118" s="170"/>
      <c r="AC118" s="32"/>
      <c r="AD118" s="11"/>
      <c r="AE118" s="11"/>
      <c r="AF118" s="11"/>
      <c r="AG118" s="11"/>
      <c r="AH118" s="11"/>
    </row>
    <row r="119" spans="6:34" ht="18.75" x14ac:dyDescent="0.3">
      <c r="F119" s="39"/>
      <c r="G119" s="386" t="s">
        <v>73</v>
      </c>
      <c r="H119" s="386"/>
      <c r="I119" s="341">
        <f>I31+I37+I78+I86+I110+I117</f>
        <v>3070</v>
      </c>
      <c r="J119" s="342"/>
      <c r="K119" s="46">
        <f>K31+K37+K78+K86+K110+K117</f>
        <v>96.31</v>
      </c>
      <c r="L119" s="46">
        <f>L31+L37+L78+L86+L110+L117</f>
        <v>91.76</v>
      </c>
      <c r="M119" s="46">
        <f>M31+M37+M78+M86+M110+M117</f>
        <v>495.43</v>
      </c>
      <c r="N119" s="210">
        <f>N31+N37+N78+N86+N110+N117</f>
        <v>3202.7599999999998</v>
      </c>
      <c r="O119" s="212">
        <f>O31+O37+O78+O86+O110+O117</f>
        <v>3529.6099999999997</v>
      </c>
      <c r="P119" s="212">
        <f t="shared" ref="P119:W119" si="5">P31+P37+P78+P86+P110+P117</f>
        <v>1211.98</v>
      </c>
      <c r="Q119" s="212">
        <f t="shared" si="5"/>
        <v>365.5</v>
      </c>
      <c r="R119" s="212">
        <f t="shared" si="5"/>
        <v>1699.14</v>
      </c>
      <c r="S119" s="212">
        <f t="shared" si="5"/>
        <v>40.28</v>
      </c>
      <c r="T119" s="212">
        <f t="shared" si="5"/>
        <v>417.4</v>
      </c>
      <c r="U119" s="212">
        <f t="shared" si="5"/>
        <v>2.6119999999999997</v>
      </c>
      <c r="V119" s="212">
        <f t="shared" si="5"/>
        <v>2.7839999999999998</v>
      </c>
      <c r="W119" s="212">
        <f t="shared" si="5"/>
        <v>89.310000000000016</v>
      </c>
      <c r="AC119" s="32"/>
      <c r="AD119" s="11"/>
      <c r="AE119" s="1"/>
      <c r="AF119" s="1"/>
      <c r="AG119" s="1"/>
      <c r="AH119" s="1"/>
    </row>
    <row r="120" spans="6:34" ht="18.75" hidden="1" x14ac:dyDescent="0.3">
      <c r="G120" s="139" t="s">
        <v>303</v>
      </c>
      <c r="H120" s="139"/>
      <c r="I120" s="15"/>
      <c r="J120" s="11"/>
    </row>
    <row r="121" spans="6:34" ht="18.75" hidden="1" x14ac:dyDescent="0.3">
      <c r="G121" s="139" t="s">
        <v>304</v>
      </c>
      <c r="H121" s="139"/>
      <c r="I121" s="15"/>
      <c r="J121" s="11"/>
      <c r="K121" s="64">
        <f>K119*4</f>
        <v>385.24</v>
      </c>
      <c r="L121" s="64">
        <f>L119*9</f>
        <v>825.84</v>
      </c>
      <c r="M121" s="64">
        <f>M119*4</f>
        <v>1981.72</v>
      </c>
    </row>
    <row r="122" spans="6:34" ht="18.75" hidden="1" x14ac:dyDescent="0.3">
      <c r="G122" s="139" t="s">
        <v>305</v>
      </c>
      <c r="H122" s="139"/>
      <c r="I122" s="15"/>
      <c r="J122" s="11"/>
      <c r="K122" s="149">
        <f>K121/N119</f>
        <v>0.12028375526108732</v>
      </c>
      <c r="L122" s="149">
        <f>L121/N119</f>
        <v>0.25785260213066236</v>
      </c>
      <c r="M122" s="149">
        <f>M121/N119</f>
        <v>0.61875382482608754</v>
      </c>
    </row>
    <row r="123" spans="6:34" ht="18.75" hidden="1" x14ac:dyDescent="0.3">
      <c r="G123" s="139" t="s">
        <v>306</v>
      </c>
      <c r="H123" s="139"/>
      <c r="I123" s="15"/>
      <c r="J123" s="11"/>
    </row>
  </sheetData>
  <sheetProtection selectLockedCells="1" selectUnlockedCells="1"/>
  <mergeCells count="143">
    <mergeCell ref="I14:I15"/>
    <mergeCell ref="J14:J15"/>
    <mergeCell ref="G20:H20"/>
    <mergeCell ref="F1:N3"/>
    <mergeCell ref="F4:N4"/>
    <mergeCell ref="F5:N5"/>
    <mergeCell ref="F13:F15"/>
    <mergeCell ref="G13:H15"/>
    <mergeCell ref="I13:J13"/>
    <mergeCell ref="K13:M14"/>
    <mergeCell ref="N13:N15"/>
    <mergeCell ref="G24:H24"/>
    <mergeCell ref="F16:N16"/>
    <mergeCell ref="G17:H17"/>
    <mergeCell ref="I17:J17"/>
    <mergeCell ref="G18:H18"/>
    <mergeCell ref="G19:H19"/>
    <mergeCell ref="G21:H21"/>
    <mergeCell ref="G22:H22"/>
    <mergeCell ref="G23:H23"/>
    <mergeCell ref="I23:J23"/>
    <mergeCell ref="G25:H25"/>
    <mergeCell ref="I25:J25"/>
    <mergeCell ref="G26:H26"/>
    <mergeCell ref="I26:J26"/>
    <mergeCell ref="G27:H27"/>
    <mergeCell ref="G28:H28"/>
    <mergeCell ref="G29:H29"/>
    <mergeCell ref="G30:H30"/>
    <mergeCell ref="G31:H31"/>
    <mergeCell ref="F33:N33"/>
    <mergeCell ref="G34:H34"/>
    <mergeCell ref="I34:J34"/>
    <mergeCell ref="I31:J31"/>
    <mergeCell ref="G51:H51"/>
    <mergeCell ref="G52:H52"/>
    <mergeCell ref="I49:J49"/>
    <mergeCell ref="G36:H36"/>
    <mergeCell ref="G37:H37"/>
    <mergeCell ref="F39:N39"/>
    <mergeCell ref="G42:H42"/>
    <mergeCell ref="I42:J42"/>
    <mergeCell ref="G43:H43"/>
    <mergeCell ref="G41:H41"/>
    <mergeCell ref="G44:H44"/>
    <mergeCell ref="G45:H45"/>
    <mergeCell ref="G46:H46"/>
    <mergeCell ref="G48:H48"/>
    <mergeCell ref="G49:H49"/>
    <mergeCell ref="G50:H50"/>
    <mergeCell ref="G47:H47"/>
    <mergeCell ref="G69:H69"/>
    <mergeCell ref="G56:H56"/>
    <mergeCell ref="G57:H57"/>
    <mergeCell ref="G59:H59"/>
    <mergeCell ref="G60:H60"/>
    <mergeCell ref="G54:H54"/>
    <mergeCell ref="G55:H55"/>
    <mergeCell ref="G61:H61"/>
    <mergeCell ref="G62:H62"/>
    <mergeCell ref="I62:J62"/>
    <mergeCell ref="I71:J71"/>
    <mergeCell ref="G63:H63"/>
    <mergeCell ref="G64:H64"/>
    <mergeCell ref="G65:H65"/>
    <mergeCell ref="G66:H66"/>
    <mergeCell ref="G67:H67"/>
    <mergeCell ref="G68:H68"/>
    <mergeCell ref="G70:H70"/>
    <mergeCell ref="G71:H71"/>
    <mergeCell ref="G84:H84"/>
    <mergeCell ref="I70:J70"/>
    <mergeCell ref="G72:H72"/>
    <mergeCell ref="I72:J72"/>
    <mergeCell ref="G75:H75"/>
    <mergeCell ref="G76:H76"/>
    <mergeCell ref="G77:H77"/>
    <mergeCell ref="G78:H78"/>
    <mergeCell ref="I84:J84"/>
    <mergeCell ref="G81:H81"/>
    <mergeCell ref="AF92:AG92"/>
    <mergeCell ref="G86:H86"/>
    <mergeCell ref="F88:N88"/>
    <mergeCell ref="G89:H89"/>
    <mergeCell ref="I89:J89"/>
    <mergeCell ref="G99:H99"/>
    <mergeCell ref="AD89:AE89"/>
    <mergeCell ref="AD90:AE90"/>
    <mergeCell ref="G115:H115"/>
    <mergeCell ref="G116:H116"/>
    <mergeCell ref="AD92:AE92"/>
    <mergeCell ref="G106:H106"/>
    <mergeCell ref="I96:J96"/>
    <mergeCell ref="G102:H102"/>
    <mergeCell ref="I103:J103"/>
    <mergeCell ref="G98:H98"/>
    <mergeCell ref="G105:H105"/>
    <mergeCell ref="I110:J110"/>
    <mergeCell ref="G119:H119"/>
    <mergeCell ref="G108:H108"/>
    <mergeCell ref="G109:H109"/>
    <mergeCell ref="G110:H110"/>
    <mergeCell ref="F113:N113"/>
    <mergeCell ref="G101:H101"/>
    <mergeCell ref="G114:H114"/>
    <mergeCell ref="I114:J114"/>
    <mergeCell ref="I117:J117"/>
    <mergeCell ref="I119:J119"/>
    <mergeCell ref="I116:J116"/>
    <mergeCell ref="G117:H117"/>
    <mergeCell ref="G107:H107"/>
    <mergeCell ref="G118:H118"/>
    <mergeCell ref="G35:H35"/>
    <mergeCell ref="I35:J35"/>
    <mergeCell ref="I36:J36"/>
    <mergeCell ref="I37:J37"/>
    <mergeCell ref="G83:H83"/>
    <mergeCell ref="I83:J83"/>
    <mergeCell ref="G73:H73"/>
    <mergeCell ref="I73:J73"/>
    <mergeCell ref="G74:H74"/>
    <mergeCell ref="F80:N80"/>
    <mergeCell ref="I78:J78"/>
    <mergeCell ref="I81:J81"/>
    <mergeCell ref="I102:J102"/>
    <mergeCell ref="I105:J105"/>
    <mergeCell ref="G91:H91"/>
    <mergeCell ref="G94:H94"/>
    <mergeCell ref="G96:H96"/>
    <mergeCell ref="I104:J104"/>
    <mergeCell ref="G103:H103"/>
    <mergeCell ref="I95:J95"/>
    <mergeCell ref="G97:H97"/>
    <mergeCell ref="O13:W14"/>
    <mergeCell ref="G104:H104"/>
    <mergeCell ref="G85:H85"/>
    <mergeCell ref="I86:J86"/>
    <mergeCell ref="G93:H93"/>
    <mergeCell ref="G95:H95"/>
    <mergeCell ref="G92:H92"/>
    <mergeCell ref="G100:H100"/>
    <mergeCell ref="G90:H90"/>
    <mergeCell ref="G82:H82"/>
  </mergeCells>
  <pageMargins left="0.7" right="0.7" top="0.75" bottom="0.75" header="0.51180555555555551" footer="0.51180555555555551"/>
  <pageSetup paperSize="9" scale="98" firstPageNumber="0" orientation="landscape" verticalDpi="300" r:id="rId1"/>
  <headerFooter alignWithMargins="0"/>
  <colBreaks count="1" manualBreakCount="1">
    <brk id="23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0"/>
  <sheetViews>
    <sheetView view="pageBreakPreview" topLeftCell="F46" zoomScaleNormal="180" zoomScaleSheetLayoutView="100" workbookViewId="0">
      <selection activeCell="G58" sqref="G58:H58"/>
    </sheetView>
  </sheetViews>
  <sheetFormatPr defaultRowHeight="15" x14ac:dyDescent="0.25"/>
  <cols>
    <col min="1" max="5" width="0" hidden="1" customWidth="1"/>
    <col min="6" max="6" width="6" style="12" customWidth="1"/>
    <col min="8" max="8" width="13.42578125" customWidth="1"/>
    <col min="9" max="9" width="8.7109375" customWidth="1"/>
    <col min="10" max="10" width="8.28515625" customWidth="1"/>
    <col min="11" max="12" width="7.42578125" customWidth="1"/>
    <col min="13" max="13" width="8" customWidth="1"/>
    <col min="14" max="14" width="10.42578125" customWidth="1"/>
    <col min="15" max="15" width="5.5703125" customWidth="1"/>
    <col min="16" max="16" width="7" customWidth="1"/>
    <col min="17" max="17" width="6.5703125" customWidth="1"/>
    <col min="18" max="18" width="6" customWidth="1"/>
    <col min="19" max="19" width="5" customWidth="1"/>
    <col min="20" max="20" width="6" style="5" customWidth="1"/>
    <col min="21" max="21" width="6.5703125" style="5" customWidth="1"/>
    <col min="22" max="23" width="4.5703125" style="5" customWidth="1"/>
    <col min="24" max="30" width="9.140625" style="5"/>
  </cols>
  <sheetData>
    <row r="1" spans="1:23" ht="15" customHeight="1" x14ac:dyDescent="0.25">
      <c r="A1" s="52" t="s">
        <v>0</v>
      </c>
      <c r="B1" s="52"/>
      <c r="C1" s="52"/>
      <c r="D1" s="52"/>
      <c r="E1" s="52"/>
      <c r="F1" s="320" t="s">
        <v>262</v>
      </c>
      <c r="G1" s="320"/>
      <c r="H1" s="320"/>
      <c r="I1" s="320"/>
      <c r="J1" s="320"/>
      <c r="K1" s="320"/>
      <c r="L1" s="320"/>
      <c r="M1" s="320"/>
      <c r="N1" s="320"/>
    </row>
    <row r="2" spans="1:23" x14ac:dyDescent="0.25">
      <c r="A2" s="52" t="s">
        <v>1</v>
      </c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</row>
    <row r="3" spans="1:23" x14ac:dyDescent="0.25">
      <c r="A3" s="52" t="s">
        <v>2</v>
      </c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</row>
    <row r="4" spans="1:23" ht="15" customHeight="1" x14ac:dyDescent="0.25">
      <c r="F4" s="321" t="s">
        <v>297</v>
      </c>
      <c r="G4" s="321"/>
      <c r="H4" s="321"/>
      <c r="I4" s="321"/>
      <c r="J4" s="321"/>
      <c r="K4" s="321"/>
      <c r="L4" s="321"/>
      <c r="M4" s="321"/>
      <c r="N4" s="321"/>
    </row>
    <row r="5" spans="1:23" ht="13.5" customHeight="1" x14ac:dyDescent="0.25">
      <c r="F5" s="321" t="s">
        <v>167</v>
      </c>
      <c r="G5" s="321"/>
      <c r="H5" s="321"/>
      <c r="I5" s="321"/>
      <c r="J5" s="321"/>
      <c r="K5" s="321"/>
      <c r="L5" s="321"/>
      <c r="M5" s="321"/>
      <c r="N5" s="321"/>
    </row>
    <row r="6" spans="1:23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3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3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3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3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3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3" ht="4.5" customHeight="1" x14ac:dyDescent="0.25"/>
    <row r="13" spans="1:23" ht="15" customHeight="1" x14ac:dyDescent="0.25">
      <c r="F13" s="350" t="s">
        <v>24</v>
      </c>
      <c r="G13" s="399" t="s">
        <v>25</v>
      </c>
      <c r="H13" s="399"/>
      <c r="I13" s="400" t="s">
        <v>26</v>
      </c>
      <c r="J13" s="400"/>
      <c r="K13" s="398" t="s">
        <v>12</v>
      </c>
      <c r="L13" s="398"/>
      <c r="M13" s="398"/>
      <c r="N13" s="399" t="s">
        <v>13</v>
      </c>
      <c r="O13" s="327" t="s">
        <v>336</v>
      </c>
      <c r="P13" s="328"/>
      <c r="Q13" s="328"/>
      <c r="R13" s="328"/>
      <c r="S13" s="328"/>
      <c r="T13" s="328"/>
      <c r="U13" s="328"/>
      <c r="V13" s="328"/>
      <c r="W13" s="329"/>
    </row>
    <row r="14" spans="1:23" ht="15" customHeight="1" x14ac:dyDescent="0.25">
      <c r="F14" s="350"/>
      <c r="G14" s="399"/>
      <c r="H14" s="399"/>
      <c r="I14" s="399" t="s">
        <v>27</v>
      </c>
      <c r="J14" s="399" t="s">
        <v>28</v>
      </c>
      <c r="K14" s="398"/>
      <c r="L14" s="398"/>
      <c r="M14" s="398"/>
      <c r="N14" s="399"/>
      <c r="O14" s="330"/>
      <c r="P14" s="331"/>
      <c r="Q14" s="331"/>
      <c r="R14" s="331"/>
      <c r="S14" s="331"/>
      <c r="T14" s="331"/>
      <c r="U14" s="331"/>
      <c r="V14" s="331"/>
      <c r="W14" s="332"/>
    </row>
    <row r="15" spans="1:23" x14ac:dyDescent="0.25">
      <c r="F15" s="350"/>
      <c r="G15" s="399"/>
      <c r="H15" s="399"/>
      <c r="I15" s="399"/>
      <c r="J15" s="399"/>
      <c r="K15" s="10" t="s">
        <v>14</v>
      </c>
      <c r="L15" s="10" t="s">
        <v>15</v>
      </c>
      <c r="M15" s="10" t="s">
        <v>16</v>
      </c>
      <c r="N15" s="399"/>
      <c r="O15" s="165" t="s">
        <v>331</v>
      </c>
      <c r="P15" s="130" t="s">
        <v>332</v>
      </c>
      <c r="Q15" s="166" t="s">
        <v>333</v>
      </c>
      <c r="R15" s="130" t="s">
        <v>334</v>
      </c>
      <c r="S15" s="166" t="s">
        <v>335</v>
      </c>
      <c r="T15" s="130" t="s">
        <v>337</v>
      </c>
      <c r="U15" s="130" t="s">
        <v>339</v>
      </c>
      <c r="V15" s="166" t="s">
        <v>340</v>
      </c>
      <c r="W15" s="130" t="s">
        <v>338</v>
      </c>
    </row>
    <row r="16" spans="1:23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333"/>
    </row>
    <row r="17" spans="6:27" ht="26.25" customHeight="1" x14ac:dyDescent="0.25">
      <c r="F17" s="2">
        <v>45</v>
      </c>
      <c r="G17" s="413" t="s">
        <v>156</v>
      </c>
      <c r="H17" s="413"/>
      <c r="I17" s="333">
        <v>250</v>
      </c>
      <c r="J17" s="333"/>
      <c r="K17" s="9">
        <v>7.08</v>
      </c>
      <c r="L17" s="9">
        <v>8.4600000000000009</v>
      </c>
      <c r="M17" s="9">
        <v>24.96</v>
      </c>
      <c r="N17" s="9">
        <v>204.76</v>
      </c>
      <c r="O17" s="173">
        <v>218.8</v>
      </c>
      <c r="P17" s="173">
        <v>163</v>
      </c>
      <c r="Q17" s="173">
        <v>26.5</v>
      </c>
      <c r="R17" s="173">
        <v>136.69999999999999</v>
      </c>
      <c r="S17" s="173">
        <v>0.65</v>
      </c>
      <c r="T17" s="173">
        <v>33</v>
      </c>
      <c r="U17" s="173">
        <v>0.1</v>
      </c>
      <c r="V17" s="173">
        <v>0.5</v>
      </c>
      <c r="W17" s="173">
        <v>0.83</v>
      </c>
      <c r="X17" s="11"/>
      <c r="Y17" s="11"/>
      <c r="Z17" s="11"/>
      <c r="AA17" s="11"/>
    </row>
    <row r="18" spans="6:27" hidden="1" x14ac:dyDescent="0.25">
      <c r="F18" s="2"/>
      <c r="G18" s="429" t="s">
        <v>135</v>
      </c>
      <c r="H18" s="429"/>
      <c r="I18" s="10">
        <v>25</v>
      </c>
      <c r="J18" s="10">
        <v>25</v>
      </c>
      <c r="K18" s="4"/>
      <c r="L18" s="4"/>
      <c r="M18" s="4"/>
      <c r="N18" s="4"/>
      <c r="W18" s="11"/>
      <c r="X18" s="1"/>
      <c r="Y18" s="1"/>
      <c r="Z18" s="1"/>
      <c r="AA18" s="1"/>
    </row>
    <row r="19" spans="6:27" hidden="1" x14ac:dyDescent="0.25">
      <c r="F19" s="2"/>
      <c r="G19" s="429" t="s">
        <v>33</v>
      </c>
      <c r="H19" s="429"/>
      <c r="I19" s="10">
        <v>175</v>
      </c>
      <c r="J19" s="10">
        <v>175</v>
      </c>
      <c r="K19" s="4"/>
      <c r="L19" s="4"/>
      <c r="M19" s="4"/>
      <c r="N19" s="4"/>
      <c r="W19" s="11"/>
      <c r="X19" s="11"/>
      <c r="Y19" s="11"/>
      <c r="Z19" s="11"/>
      <c r="AA19" s="11"/>
    </row>
    <row r="20" spans="6:27" hidden="1" x14ac:dyDescent="0.25">
      <c r="F20" s="2"/>
      <c r="G20" s="429" t="s">
        <v>41</v>
      </c>
      <c r="H20" s="429"/>
      <c r="I20" s="10">
        <v>55</v>
      </c>
      <c r="J20" s="10">
        <v>55</v>
      </c>
      <c r="K20" s="4"/>
      <c r="L20" s="4"/>
      <c r="M20" s="4"/>
      <c r="N20" s="4"/>
      <c r="W20" s="11"/>
      <c r="X20" s="11"/>
      <c r="Y20" s="11"/>
      <c r="Z20" s="11"/>
      <c r="AA20" s="11"/>
    </row>
    <row r="21" spans="6:27" hidden="1" x14ac:dyDescent="0.25">
      <c r="F21" s="2"/>
      <c r="G21" s="429" t="s">
        <v>35</v>
      </c>
      <c r="H21" s="429"/>
      <c r="I21" s="10">
        <v>5</v>
      </c>
      <c r="J21" s="10">
        <v>5</v>
      </c>
      <c r="K21" s="4"/>
      <c r="L21" s="4"/>
      <c r="M21" s="4"/>
      <c r="N21" s="4"/>
      <c r="U21" s="31"/>
      <c r="V21" s="31"/>
      <c r="W21" s="11"/>
      <c r="X21" s="11"/>
      <c r="Y21" s="11"/>
      <c r="Z21" s="11"/>
      <c r="AA21" s="11"/>
    </row>
    <row r="22" spans="6:27" hidden="1" x14ac:dyDescent="0.25">
      <c r="F22" s="2"/>
      <c r="G22" s="429" t="s">
        <v>9</v>
      </c>
      <c r="H22" s="429"/>
      <c r="I22" s="10">
        <v>5</v>
      </c>
      <c r="J22" s="10">
        <v>5</v>
      </c>
      <c r="K22" s="4"/>
      <c r="L22" s="4"/>
      <c r="M22" s="4"/>
      <c r="N22" s="4"/>
      <c r="S22" s="5"/>
      <c r="W22" s="11"/>
      <c r="X22" s="15"/>
      <c r="Y22" s="15"/>
      <c r="Z22" s="15"/>
      <c r="AA22" s="15"/>
    </row>
    <row r="23" spans="6:27" x14ac:dyDescent="0.25">
      <c r="F23" s="29">
        <v>14</v>
      </c>
      <c r="G23" s="540" t="s">
        <v>36</v>
      </c>
      <c r="H23" s="540"/>
      <c r="I23" s="337">
        <v>10</v>
      </c>
      <c r="J23" s="337"/>
      <c r="K23" s="23">
        <v>7.0000000000000007E-2</v>
      </c>
      <c r="L23" s="23">
        <v>8.1999999999999993</v>
      </c>
      <c r="M23" s="23">
        <v>7.0000000000000007E-2</v>
      </c>
      <c r="N23" s="23">
        <v>74</v>
      </c>
      <c r="O23" s="173">
        <v>3</v>
      </c>
      <c r="P23" s="173">
        <v>2.4</v>
      </c>
      <c r="Q23" s="173"/>
      <c r="R23" s="173">
        <v>3</v>
      </c>
      <c r="S23" s="173">
        <v>0.02</v>
      </c>
      <c r="T23" s="173">
        <v>63</v>
      </c>
      <c r="U23" s="173"/>
      <c r="V23" s="173">
        <v>0.01</v>
      </c>
      <c r="W23" s="135"/>
      <c r="X23" s="11"/>
      <c r="Y23" s="11"/>
      <c r="Z23" s="11"/>
      <c r="AA23" s="11"/>
    </row>
    <row r="24" spans="6:27" ht="15" customHeight="1" x14ac:dyDescent="0.25">
      <c r="F24" s="29">
        <v>15</v>
      </c>
      <c r="G24" s="413" t="s">
        <v>37</v>
      </c>
      <c r="H24" s="413"/>
      <c r="I24" s="107">
        <v>20</v>
      </c>
      <c r="J24" s="126">
        <v>19</v>
      </c>
      <c r="K24" s="9">
        <v>4.9400000000000004</v>
      </c>
      <c r="L24" s="9">
        <v>5.09</v>
      </c>
      <c r="M24" s="9"/>
      <c r="N24" s="9">
        <v>66.88</v>
      </c>
      <c r="O24" s="173">
        <v>17.600000000000001</v>
      </c>
      <c r="P24" s="173">
        <v>176</v>
      </c>
      <c r="Q24" s="173">
        <v>7</v>
      </c>
      <c r="R24" s="173">
        <v>60</v>
      </c>
      <c r="S24" s="173">
        <v>0.2</v>
      </c>
      <c r="T24" s="173">
        <v>104</v>
      </c>
      <c r="U24" s="173">
        <v>6.0000000000000001E-3</v>
      </c>
      <c r="V24" s="173">
        <v>0.06</v>
      </c>
      <c r="W24" s="173">
        <v>0.14000000000000001</v>
      </c>
      <c r="X24" s="322"/>
      <c r="Y24" s="322"/>
    </row>
    <row r="25" spans="6:27" ht="16.5" customHeight="1" x14ac:dyDescent="0.25">
      <c r="F25" s="82"/>
      <c r="G25" s="416" t="s">
        <v>299</v>
      </c>
      <c r="H25" s="417"/>
      <c r="I25" s="346">
        <v>50</v>
      </c>
      <c r="J25" s="348"/>
      <c r="K25" s="9">
        <v>3.8</v>
      </c>
      <c r="L25" s="9">
        <v>1.46</v>
      </c>
      <c r="M25" s="9">
        <v>25.2</v>
      </c>
      <c r="N25" s="9">
        <v>131.5</v>
      </c>
      <c r="O25" s="173">
        <v>26.9</v>
      </c>
      <c r="P25" s="173">
        <v>8.5</v>
      </c>
      <c r="Q25" s="173">
        <v>6.5</v>
      </c>
      <c r="R25" s="173">
        <v>17.5</v>
      </c>
      <c r="S25" s="173">
        <v>0.6</v>
      </c>
      <c r="T25" s="174"/>
      <c r="U25" s="242">
        <v>0.05</v>
      </c>
      <c r="V25" s="173">
        <v>1.4999999999999999E-2</v>
      </c>
      <c r="W25" s="127"/>
      <c r="X25" s="11"/>
      <c r="Y25" s="11"/>
      <c r="Z25" s="11"/>
      <c r="AA25" s="11"/>
    </row>
    <row r="26" spans="6:27" ht="15.75" customHeight="1" x14ac:dyDescent="0.25">
      <c r="F26" s="2">
        <v>242</v>
      </c>
      <c r="G26" s="427" t="s">
        <v>78</v>
      </c>
      <c r="H26" s="428"/>
      <c r="I26" s="333">
        <v>200</v>
      </c>
      <c r="J26" s="333"/>
      <c r="K26" s="9">
        <v>3.2</v>
      </c>
      <c r="L26" s="9">
        <v>2.62</v>
      </c>
      <c r="M26" s="105">
        <v>14.77</v>
      </c>
      <c r="N26" s="9">
        <v>103.8</v>
      </c>
      <c r="O26" s="173">
        <v>216</v>
      </c>
      <c r="P26" s="173">
        <v>152</v>
      </c>
      <c r="Q26" s="173">
        <v>21.2</v>
      </c>
      <c r="R26" s="173">
        <v>124.4</v>
      </c>
      <c r="S26" s="173">
        <v>0.47</v>
      </c>
      <c r="T26" s="173">
        <v>24.4</v>
      </c>
      <c r="U26" s="173">
        <v>0.05</v>
      </c>
      <c r="V26" s="173">
        <v>0.18</v>
      </c>
      <c r="W26" s="173">
        <v>15.8</v>
      </c>
      <c r="X26" s="11"/>
      <c r="Y26" s="11"/>
      <c r="Z26" s="11"/>
      <c r="AA26" s="11"/>
    </row>
    <row r="27" spans="6:27" hidden="1" x14ac:dyDescent="0.25">
      <c r="F27" s="17"/>
      <c r="G27" s="350" t="s">
        <v>79</v>
      </c>
      <c r="H27" s="350"/>
      <c r="I27" s="29">
        <v>3</v>
      </c>
      <c r="J27" s="29">
        <v>3</v>
      </c>
      <c r="K27" s="9"/>
      <c r="L27" s="9"/>
      <c r="M27" s="9"/>
      <c r="N27" s="9"/>
      <c r="R27" s="5"/>
      <c r="S27" s="5"/>
      <c r="T27" s="11"/>
      <c r="V27" s="31"/>
      <c r="W27" s="54"/>
      <c r="X27" s="54"/>
      <c r="Y27" s="54"/>
      <c r="Z27" s="21"/>
      <c r="AA27" s="54"/>
    </row>
    <row r="28" spans="6:27" hidden="1" x14ac:dyDescent="0.25">
      <c r="F28" s="17"/>
      <c r="G28" s="350" t="s">
        <v>33</v>
      </c>
      <c r="H28" s="350"/>
      <c r="I28" s="29">
        <v>100</v>
      </c>
      <c r="J28" s="29">
        <v>100</v>
      </c>
      <c r="K28" s="9"/>
      <c r="L28" s="9"/>
      <c r="M28" s="9"/>
      <c r="N28" s="9"/>
      <c r="R28" s="5"/>
      <c r="S28" s="5"/>
      <c r="V28" s="31"/>
      <c r="W28" s="11"/>
      <c r="X28" s="21"/>
      <c r="Y28" s="21"/>
      <c r="Z28" s="21"/>
      <c r="AA28" s="21"/>
    </row>
    <row r="29" spans="6:27" hidden="1" x14ac:dyDescent="0.25">
      <c r="F29" s="17"/>
      <c r="G29" s="350" t="s">
        <v>41</v>
      </c>
      <c r="H29" s="350"/>
      <c r="I29" s="29">
        <v>110</v>
      </c>
      <c r="J29" s="29">
        <v>110</v>
      </c>
      <c r="K29" s="9"/>
      <c r="L29" s="9"/>
      <c r="M29" s="9"/>
      <c r="N29" s="9"/>
      <c r="S29" s="5"/>
      <c r="U29" s="32"/>
      <c r="V29" s="31"/>
      <c r="W29" s="54"/>
      <c r="X29" s="54"/>
      <c r="Y29" s="54"/>
      <c r="Z29" s="54"/>
      <c r="AA29" s="54"/>
    </row>
    <row r="30" spans="6:27" hidden="1" x14ac:dyDescent="0.25">
      <c r="F30" s="17"/>
      <c r="G30" s="350" t="s">
        <v>35</v>
      </c>
      <c r="H30" s="350"/>
      <c r="I30" s="29">
        <v>15</v>
      </c>
      <c r="J30" s="29">
        <v>15</v>
      </c>
      <c r="K30" s="9"/>
      <c r="L30" s="9"/>
      <c r="M30" s="9"/>
      <c r="N30" s="9"/>
      <c r="S30" s="5"/>
      <c r="U30" s="32"/>
      <c r="V30" s="31"/>
      <c r="W30" s="11"/>
      <c r="X30" s="11"/>
      <c r="Y30" s="11"/>
      <c r="Z30" s="11"/>
      <c r="AA30" s="11"/>
    </row>
    <row r="31" spans="6:27" x14ac:dyDescent="0.25">
      <c r="F31" s="39"/>
      <c r="G31" s="340" t="s">
        <v>42</v>
      </c>
      <c r="H31" s="340"/>
      <c r="I31" s="341">
        <f>I17+I23+I24+I25+I26</f>
        <v>530</v>
      </c>
      <c r="J31" s="342"/>
      <c r="K31" s="3">
        <f>SUM(K17:K30)</f>
        <v>19.09</v>
      </c>
      <c r="L31" s="3">
        <f>SUM(L17:L30)</f>
        <v>25.830000000000002</v>
      </c>
      <c r="M31" s="3">
        <f>SUM(M17:M30)</f>
        <v>65</v>
      </c>
      <c r="N31" s="43">
        <f>SUM(N17:N30)</f>
        <v>580.93999999999994</v>
      </c>
      <c r="O31" s="253">
        <f>SUM(O17:O30)</f>
        <v>482.3</v>
      </c>
      <c r="P31" s="253">
        <f t="shared" ref="P31:W31" si="0">SUM(P17:P30)</f>
        <v>501.9</v>
      </c>
      <c r="Q31" s="253">
        <f t="shared" si="0"/>
        <v>61.2</v>
      </c>
      <c r="R31" s="253">
        <f t="shared" si="0"/>
        <v>341.6</v>
      </c>
      <c r="S31" s="253">
        <f t="shared" si="0"/>
        <v>1.9400000000000002</v>
      </c>
      <c r="T31" s="253">
        <f t="shared" si="0"/>
        <v>224.4</v>
      </c>
      <c r="U31" s="253">
        <f t="shared" si="0"/>
        <v>0.20600000000000002</v>
      </c>
      <c r="V31" s="253">
        <f t="shared" si="0"/>
        <v>0.76500000000000012</v>
      </c>
      <c r="W31" s="253">
        <f t="shared" si="0"/>
        <v>16.77</v>
      </c>
      <c r="X31" s="15"/>
      <c r="Y31" s="15"/>
      <c r="Z31" s="15"/>
      <c r="AA31" s="15"/>
    </row>
    <row r="32" spans="6:27" x14ac:dyDescent="0.25">
      <c r="F32" s="79"/>
      <c r="G32" s="26"/>
      <c r="H32" s="26"/>
      <c r="I32" s="27"/>
      <c r="J32" s="27"/>
      <c r="K32" s="27"/>
      <c r="L32" s="27"/>
      <c r="M32" s="27"/>
      <c r="N32" s="168">
        <f>N31/N116</f>
        <v>0.2025416194543711</v>
      </c>
      <c r="O32" s="308"/>
      <c r="P32" s="309"/>
      <c r="Q32" s="309"/>
      <c r="R32" s="309"/>
      <c r="S32" s="309"/>
      <c r="T32" s="309"/>
      <c r="U32" s="309"/>
      <c r="V32" s="310"/>
      <c r="W32" s="311"/>
      <c r="X32" s="11"/>
      <c r="Y32" s="11"/>
      <c r="Z32" s="11"/>
      <c r="AA32" s="11"/>
    </row>
    <row r="33" spans="6:27" ht="18.75" x14ac:dyDescent="0.3">
      <c r="F33" s="333" t="s">
        <v>43</v>
      </c>
      <c r="G33" s="333"/>
      <c r="H33" s="333"/>
      <c r="I33" s="333"/>
      <c r="J33" s="333"/>
      <c r="K33" s="333"/>
      <c r="L33" s="333"/>
      <c r="M33" s="333"/>
      <c r="N33" s="346"/>
      <c r="O33" s="283"/>
      <c r="P33" s="284"/>
      <c r="Q33" s="284"/>
      <c r="R33" s="284"/>
      <c r="S33" s="284"/>
      <c r="T33" s="284"/>
      <c r="U33" s="289"/>
      <c r="V33" s="297"/>
      <c r="W33" s="287"/>
      <c r="X33" s="11"/>
      <c r="Y33" s="11"/>
      <c r="Z33" s="11"/>
      <c r="AA33" s="11"/>
    </row>
    <row r="34" spans="6:27" x14ac:dyDescent="0.25">
      <c r="F34" s="39"/>
      <c r="G34" s="374" t="s">
        <v>44</v>
      </c>
      <c r="H34" s="374"/>
      <c r="I34" s="337">
        <v>300</v>
      </c>
      <c r="J34" s="337"/>
      <c r="K34" s="3">
        <f>K35+K36</f>
        <v>1.3599999999999999</v>
      </c>
      <c r="L34" s="3">
        <f>L35+L36</f>
        <v>0.72</v>
      </c>
      <c r="M34" s="3">
        <f>M35+M36</f>
        <v>36.68</v>
      </c>
      <c r="N34" s="43">
        <f>N35+N36</f>
        <v>151</v>
      </c>
      <c r="O34" s="312"/>
      <c r="P34" s="307"/>
      <c r="Q34" s="307"/>
      <c r="R34" s="307"/>
      <c r="S34" s="307"/>
      <c r="T34" s="307"/>
      <c r="U34" s="313"/>
      <c r="V34" s="307"/>
      <c r="W34" s="314"/>
      <c r="X34" s="11"/>
      <c r="Y34" s="11"/>
      <c r="Z34" s="11"/>
      <c r="AA34" s="11"/>
    </row>
    <row r="35" spans="6:27" hidden="1" x14ac:dyDescent="0.25">
      <c r="F35" s="39"/>
      <c r="G35" s="382" t="s">
        <v>50</v>
      </c>
      <c r="H35" s="382"/>
      <c r="I35" s="400">
        <v>100</v>
      </c>
      <c r="J35" s="400"/>
      <c r="K35" s="8">
        <v>0.4</v>
      </c>
      <c r="L35" s="8">
        <v>0.4</v>
      </c>
      <c r="M35" s="142">
        <v>9.8000000000000007</v>
      </c>
      <c r="N35" s="8">
        <v>47</v>
      </c>
      <c r="S35" s="5"/>
      <c r="U35" s="80"/>
      <c r="X35" s="11"/>
      <c r="Y35" s="11"/>
      <c r="Z35" s="11"/>
      <c r="AA35" s="11"/>
    </row>
    <row r="36" spans="6:27" ht="18.75" hidden="1" x14ac:dyDescent="0.3">
      <c r="F36" s="39"/>
      <c r="G36" s="382" t="s">
        <v>134</v>
      </c>
      <c r="H36" s="382"/>
      <c r="I36" s="400">
        <v>200</v>
      </c>
      <c r="J36" s="400"/>
      <c r="K36" s="8">
        <v>0.96</v>
      </c>
      <c r="L36" s="8">
        <v>0.32</v>
      </c>
      <c r="M36" s="8">
        <v>26.88</v>
      </c>
      <c r="N36" s="8">
        <v>104</v>
      </c>
      <c r="P36" s="5"/>
      <c r="Q36" s="11"/>
      <c r="R36" s="11"/>
      <c r="S36" s="5"/>
      <c r="U36" s="31"/>
      <c r="V36" s="36"/>
      <c r="X36" s="11"/>
      <c r="Y36" s="11"/>
      <c r="Z36" s="11"/>
      <c r="AA36" s="11"/>
    </row>
    <row r="37" spans="6:27" x14ac:dyDescent="0.25">
      <c r="F37" s="39"/>
      <c r="G37" s="340" t="s">
        <v>42</v>
      </c>
      <c r="H37" s="340"/>
      <c r="I37" s="400">
        <v>300</v>
      </c>
      <c r="J37" s="400"/>
      <c r="K37" s="3">
        <f>K34</f>
        <v>1.3599999999999999</v>
      </c>
      <c r="L37" s="3">
        <f>L34</f>
        <v>0.72</v>
      </c>
      <c r="M37" s="3">
        <f>M34</f>
        <v>36.68</v>
      </c>
      <c r="N37" s="3">
        <f>N34</f>
        <v>151</v>
      </c>
      <c r="O37" s="211">
        <v>155</v>
      </c>
      <c r="P37" s="211">
        <v>19</v>
      </c>
      <c r="Q37" s="211">
        <v>12</v>
      </c>
      <c r="R37" s="211">
        <v>16</v>
      </c>
      <c r="S37" s="211">
        <v>2.2999999999999998</v>
      </c>
      <c r="T37" s="211"/>
      <c r="U37" s="211">
        <v>0.09</v>
      </c>
      <c r="V37" s="211">
        <v>0.06</v>
      </c>
      <c r="W37" s="173">
        <v>30</v>
      </c>
      <c r="X37" s="11"/>
      <c r="Y37" s="11"/>
      <c r="Z37" s="11"/>
      <c r="AA37" s="11"/>
    </row>
    <row r="38" spans="6:27" x14ac:dyDescent="0.25">
      <c r="F38" s="79"/>
      <c r="G38" s="26"/>
      <c r="H38" s="26"/>
      <c r="I38" s="27"/>
      <c r="J38" s="27"/>
      <c r="K38" s="27"/>
      <c r="L38" s="27"/>
      <c r="M38" s="27"/>
      <c r="N38" s="28">
        <f>N37/N116</f>
        <v>5.2645341235945262E-2</v>
      </c>
      <c r="S38" s="5"/>
      <c r="U38" s="31"/>
      <c r="V38" s="31"/>
      <c r="W38" s="11"/>
      <c r="X38" s="11"/>
      <c r="Y38" s="11"/>
      <c r="Z38" s="11"/>
      <c r="AA38" s="11"/>
    </row>
    <row r="39" spans="6:27" x14ac:dyDescent="0.25">
      <c r="F39" s="333" t="s">
        <v>45</v>
      </c>
      <c r="G39" s="333"/>
      <c r="H39" s="333"/>
      <c r="I39" s="333"/>
      <c r="J39" s="333"/>
      <c r="K39" s="333"/>
      <c r="L39" s="333"/>
      <c r="M39" s="333"/>
      <c r="N39" s="402"/>
      <c r="O39" s="283"/>
      <c r="P39" s="284"/>
      <c r="Q39" s="284"/>
      <c r="R39" s="284"/>
      <c r="S39" s="284"/>
      <c r="T39" s="284"/>
      <c r="U39" s="315"/>
      <c r="V39" s="297"/>
      <c r="W39" s="287"/>
      <c r="X39" s="11"/>
      <c r="Y39" s="11"/>
      <c r="Z39" s="11"/>
      <c r="AA39" s="11"/>
    </row>
    <row r="40" spans="6:27" ht="20.25" customHeight="1" x14ac:dyDescent="0.25">
      <c r="F40" s="29">
        <v>19</v>
      </c>
      <c r="G40" s="413" t="s">
        <v>169</v>
      </c>
      <c r="H40" s="413"/>
      <c r="I40" s="333">
        <v>100</v>
      </c>
      <c r="J40" s="333"/>
      <c r="K40" s="9">
        <v>0.8</v>
      </c>
      <c r="L40" s="9">
        <v>5.13</v>
      </c>
      <c r="M40" s="105">
        <v>4.1399999999999997</v>
      </c>
      <c r="N40" s="107">
        <v>64.69</v>
      </c>
      <c r="O40" s="173">
        <v>208</v>
      </c>
      <c r="P40" s="173">
        <v>25.4</v>
      </c>
      <c r="Q40" s="173">
        <v>18.8</v>
      </c>
      <c r="R40" s="173">
        <v>35.6</v>
      </c>
      <c r="S40" s="173">
        <v>0.66</v>
      </c>
      <c r="T40" s="173"/>
      <c r="U40" s="173">
        <v>0.03</v>
      </c>
      <c r="V40" s="173">
        <v>0.04</v>
      </c>
      <c r="W40" s="173">
        <v>13.2</v>
      </c>
      <c r="X40" s="11"/>
      <c r="Y40" s="11"/>
      <c r="Z40" s="11"/>
      <c r="AA40" s="11"/>
    </row>
    <row r="41" spans="6:27" hidden="1" x14ac:dyDescent="0.25">
      <c r="F41" s="29"/>
      <c r="G41" s="414" t="s">
        <v>110</v>
      </c>
      <c r="H41" s="414"/>
      <c r="I41" s="10">
        <v>53</v>
      </c>
      <c r="J41" s="10">
        <v>45</v>
      </c>
      <c r="K41" s="4"/>
      <c r="L41" s="4"/>
      <c r="M41" s="4"/>
      <c r="N41" s="111"/>
      <c r="S41" s="5"/>
      <c r="U41" s="31"/>
      <c r="V41" s="31"/>
      <c r="W41" s="11"/>
      <c r="X41" s="11"/>
      <c r="Y41" s="11"/>
      <c r="Z41" s="11"/>
      <c r="AA41" s="11"/>
    </row>
    <row r="42" spans="6:27" hidden="1" x14ac:dyDescent="0.25">
      <c r="F42" s="29"/>
      <c r="G42" s="414" t="s">
        <v>111</v>
      </c>
      <c r="H42" s="414"/>
      <c r="I42" s="10">
        <v>42</v>
      </c>
      <c r="J42" s="10">
        <v>40</v>
      </c>
      <c r="K42" s="4"/>
      <c r="L42" s="4"/>
      <c r="M42" s="4"/>
      <c r="N42" s="4"/>
      <c r="S42" s="5"/>
      <c r="V42" s="32"/>
      <c r="W42" s="11"/>
      <c r="X42" s="1"/>
      <c r="Y42" s="1"/>
      <c r="Z42" s="1"/>
      <c r="AA42" s="1"/>
    </row>
    <row r="43" spans="6:27" ht="15.75" hidden="1" customHeight="1" x14ac:dyDescent="0.25">
      <c r="F43" s="29"/>
      <c r="G43" s="414" t="s">
        <v>83</v>
      </c>
      <c r="H43" s="414"/>
      <c r="I43" s="10">
        <v>18</v>
      </c>
      <c r="J43" s="10">
        <v>13</v>
      </c>
      <c r="K43" s="4"/>
      <c r="L43" s="4"/>
      <c r="M43" s="4"/>
      <c r="N43" s="4"/>
      <c r="S43" s="5"/>
      <c r="V43" s="32"/>
      <c r="W43" s="11"/>
      <c r="X43" s="1"/>
      <c r="Y43" s="1"/>
      <c r="Z43" s="1"/>
      <c r="AA43" s="1"/>
    </row>
    <row r="44" spans="6:27" ht="14.25" hidden="1" customHeight="1" x14ac:dyDescent="0.3">
      <c r="F44" s="29"/>
      <c r="G44" s="414" t="s">
        <v>49</v>
      </c>
      <c r="H44" s="414"/>
      <c r="I44" s="10">
        <v>4</v>
      </c>
      <c r="J44" s="10">
        <v>3</v>
      </c>
      <c r="K44" s="4"/>
      <c r="L44" s="4"/>
      <c r="M44" s="4"/>
      <c r="N44" s="4"/>
      <c r="S44" s="5"/>
      <c r="U44" s="40"/>
      <c r="X44" s="35"/>
      <c r="Y44" s="35"/>
      <c r="Z44" s="35"/>
      <c r="AA44" s="35"/>
    </row>
    <row r="45" spans="6:27" hidden="1" x14ac:dyDescent="0.25">
      <c r="F45" s="29"/>
      <c r="G45" s="414" t="s">
        <v>10</v>
      </c>
      <c r="H45" s="414"/>
      <c r="I45" s="10">
        <v>5</v>
      </c>
      <c r="J45" s="10">
        <v>5</v>
      </c>
      <c r="K45" s="4"/>
      <c r="L45" s="4"/>
      <c r="M45" s="4"/>
      <c r="N45" s="4"/>
      <c r="S45" s="5"/>
      <c r="X45" s="11"/>
      <c r="Y45" s="11"/>
      <c r="Z45" s="11"/>
      <c r="AA45" s="11"/>
    </row>
    <row r="46" spans="6:27" ht="16.5" customHeight="1" x14ac:dyDescent="0.25">
      <c r="F46" s="29">
        <v>84</v>
      </c>
      <c r="G46" s="540" t="s">
        <v>321</v>
      </c>
      <c r="H46" s="540"/>
      <c r="I46" s="333">
        <v>250</v>
      </c>
      <c r="J46" s="333"/>
      <c r="K46" s="9">
        <v>4.13</v>
      </c>
      <c r="L46" s="9">
        <v>5.89</v>
      </c>
      <c r="M46" s="9">
        <v>17.440000000000001</v>
      </c>
      <c r="N46" s="9">
        <v>139.38</v>
      </c>
      <c r="O46" s="173">
        <v>310</v>
      </c>
      <c r="P46" s="173">
        <v>36</v>
      </c>
      <c r="Q46" s="173">
        <v>22.8</v>
      </c>
      <c r="R46" s="173">
        <v>66.3</v>
      </c>
      <c r="S46" s="173">
        <v>11.5</v>
      </c>
      <c r="T46" s="173"/>
      <c r="U46" s="173">
        <v>0.09</v>
      </c>
      <c r="V46" s="173">
        <v>0.08</v>
      </c>
      <c r="W46" s="173">
        <v>6.6</v>
      </c>
      <c r="X46" s="11"/>
      <c r="Y46" s="11"/>
      <c r="Z46" s="11"/>
      <c r="AA46" s="11"/>
    </row>
    <row r="47" spans="6:27" ht="17.25" hidden="1" customHeight="1" x14ac:dyDescent="0.25">
      <c r="F47" s="49"/>
      <c r="G47" s="414" t="s">
        <v>5</v>
      </c>
      <c r="H47" s="414"/>
      <c r="I47" s="10">
        <v>33</v>
      </c>
      <c r="J47" s="10">
        <v>25</v>
      </c>
      <c r="K47" s="4"/>
      <c r="L47" s="4"/>
      <c r="M47" s="4"/>
      <c r="N47" s="4"/>
      <c r="S47" s="5"/>
      <c r="W47" s="11"/>
      <c r="X47" s="11"/>
      <c r="Y47" s="11"/>
      <c r="Z47" s="1"/>
      <c r="AA47" s="1"/>
    </row>
    <row r="48" spans="6:27" hidden="1" x14ac:dyDescent="0.25">
      <c r="F48" s="49"/>
      <c r="G48" s="414" t="s">
        <v>47</v>
      </c>
      <c r="H48" s="414"/>
      <c r="I48" s="10">
        <v>50</v>
      </c>
      <c r="J48" s="10">
        <v>40</v>
      </c>
      <c r="K48" s="4"/>
      <c r="L48" s="4"/>
      <c r="M48" s="4"/>
      <c r="N48" s="4"/>
      <c r="S48" s="5"/>
      <c r="U48" s="69"/>
      <c r="X48" s="15"/>
      <c r="Y48" s="15"/>
      <c r="Z48" s="15"/>
      <c r="AA48" s="15"/>
    </row>
    <row r="49" spans="6:27" ht="18.75" hidden="1" x14ac:dyDescent="0.3">
      <c r="F49" s="49"/>
      <c r="G49" s="276" t="s">
        <v>92</v>
      </c>
      <c r="H49" s="276"/>
      <c r="I49" s="10">
        <v>35</v>
      </c>
      <c r="J49" s="10">
        <v>21</v>
      </c>
      <c r="K49" s="4"/>
      <c r="L49" s="4"/>
      <c r="M49" s="4"/>
      <c r="N49" s="4"/>
      <c r="S49" s="5"/>
      <c r="U49" s="69"/>
      <c r="V49" s="45"/>
      <c r="X49" s="11"/>
      <c r="Y49" s="11"/>
      <c r="Z49" s="11"/>
      <c r="AA49" s="11"/>
    </row>
    <row r="50" spans="6:27" hidden="1" x14ac:dyDescent="0.25">
      <c r="F50" s="49"/>
      <c r="G50" s="414" t="s">
        <v>53</v>
      </c>
      <c r="H50" s="414"/>
      <c r="I50" s="10">
        <v>15</v>
      </c>
      <c r="J50" s="10">
        <v>12</v>
      </c>
      <c r="K50" s="4"/>
      <c r="L50" s="4"/>
      <c r="M50" s="4"/>
      <c r="N50" s="4"/>
      <c r="S50" s="5"/>
      <c r="U50" s="32"/>
      <c r="V50" s="69"/>
      <c r="W50" s="11"/>
      <c r="X50" s="11"/>
      <c r="Y50" s="11"/>
      <c r="Z50" s="11"/>
      <c r="AA50" s="11"/>
    </row>
    <row r="51" spans="6:27" hidden="1" x14ac:dyDescent="0.25">
      <c r="F51" s="49"/>
      <c r="G51" s="507" t="s">
        <v>49</v>
      </c>
      <c r="H51" s="507"/>
      <c r="I51" s="10">
        <v>15</v>
      </c>
      <c r="J51" s="10">
        <v>12</v>
      </c>
      <c r="K51" s="4"/>
      <c r="L51" s="4"/>
      <c r="M51" s="4"/>
      <c r="N51" s="4"/>
      <c r="S51" s="5"/>
      <c r="U51" s="32"/>
      <c r="V51" s="32"/>
      <c r="W51" s="11"/>
      <c r="X51" s="11"/>
      <c r="Y51" s="11"/>
      <c r="Z51" s="11"/>
      <c r="AA51" s="11"/>
    </row>
    <row r="52" spans="6:27" hidden="1" x14ac:dyDescent="0.25">
      <c r="F52" s="49"/>
      <c r="G52" s="414" t="s">
        <v>7</v>
      </c>
      <c r="H52" s="414"/>
      <c r="I52" s="10">
        <v>10</v>
      </c>
      <c r="J52" s="10">
        <v>10</v>
      </c>
      <c r="K52" s="4"/>
      <c r="L52" s="4"/>
      <c r="M52" s="4"/>
      <c r="N52" s="4"/>
      <c r="S52" s="5"/>
      <c r="U52" s="32"/>
      <c r="V52" s="32"/>
      <c r="W52" s="11"/>
      <c r="X52" s="11"/>
      <c r="Y52" s="11"/>
      <c r="Z52" s="11"/>
      <c r="AA52" s="11"/>
    </row>
    <row r="53" spans="6:27" hidden="1" x14ac:dyDescent="0.25">
      <c r="F53" s="49"/>
      <c r="G53" s="414" t="s">
        <v>10</v>
      </c>
      <c r="H53" s="414"/>
      <c r="I53" s="10">
        <v>4</v>
      </c>
      <c r="J53" s="10">
        <v>4</v>
      </c>
      <c r="K53" s="4"/>
      <c r="L53" s="4"/>
      <c r="M53" s="4"/>
      <c r="N53" s="4"/>
      <c r="S53" s="5"/>
      <c r="U53" s="32"/>
      <c r="V53" s="32"/>
      <c r="W53" s="11"/>
      <c r="X53" s="11"/>
      <c r="Y53" s="11"/>
      <c r="Z53" s="11"/>
      <c r="AA53" s="11"/>
    </row>
    <row r="54" spans="6:27" hidden="1" x14ac:dyDescent="0.25">
      <c r="F54" s="49"/>
      <c r="G54" s="276" t="s">
        <v>188</v>
      </c>
      <c r="H54" s="276"/>
      <c r="I54" s="10">
        <v>6</v>
      </c>
      <c r="J54" s="10">
        <v>6</v>
      </c>
      <c r="K54" s="4"/>
      <c r="L54" s="4"/>
      <c r="M54" s="4"/>
      <c r="N54" s="4"/>
      <c r="S54" s="5"/>
      <c r="U54" s="32"/>
      <c r="V54" s="32"/>
      <c r="W54" s="11"/>
      <c r="X54" s="11"/>
      <c r="Y54" s="11"/>
      <c r="Z54" s="11"/>
      <c r="AA54" s="11"/>
    </row>
    <row r="55" spans="6:27" hidden="1" x14ac:dyDescent="0.25">
      <c r="F55" s="49"/>
      <c r="G55" s="510" t="s">
        <v>143</v>
      </c>
      <c r="H55" s="511"/>
      <c r="I55" s="10">
        <v>1</v>
      </c>
      <c r="J55" s="10">
        <v>1</v>
      </c>
      <c r="K55" s="4"/>
      <c r="L55" s="4"/>
      <c r="M55" s="4"/>
      <c r="N55" s="4"/>
      <c r="S55" s="5"/>
      <c r="U55" s="32"/>
      <c r="V55" s="32"/>
      <c r="W55" s="11"/>
      <c r="X55" s="11"/>
      <c r="Y55" s="11"/>
      <c r="Z55" s="11"/>
      <c r="AA55" s="11"/>
    </row>
    <row r="56" spans="6:27" hidden="1" x14ac:dyDescent="0.25">
      <c r="F56" s="49"/>
      <c r="G56" s="414" t="s">
        <v>35</v>
      </c>
      <c r="H56" s="414"/>
      <c r="I56" s="10">
        <v>1.5</v>
      </c>
      <c r="J56" s="10">
        <v>1.5</v>
      </c>
      <c r="K56" s="4"/>
      <c r="L56" s="4"/>
      <c r="M56" s="4"/>
      <c r="N56" s="4"/>
      <c r="S56" s="5"/>
      <c r="U56" s="32"/>
      <c r="V56" s="32"/>
      <c r="W56" s="11"/>
      <c r="X56" s="11"/>
      <c r="Y56" s="11"/>
      <c r="Z56" s="11"/>
      <c r="AA56" s="11"/>
    </row>
    <row r="57" spans="6:27" hidden="1" x14ac:dyDescent="0.25">
      <c r="F57" s="29"/>
      <c r="G57" s="414" t="s">
        <v>41</v>
      </c>
      <c r="H57" s="414"/>
      <c r="I57" s="10">
        <v>150</v>
      </c>
      <c r="J57" s="10">
        <v>150</v>
      </c>
      <c r="K57" s="4"/>
      <c r="L57" s="4"/>
      <c r="M57" s="4"/>
      <c r="N57" s="4"/>
      <c r="S57" s="5"/>
      <c r="U57" s="32"/>
      <c r="V57" s="32"/>
      <c r="W57" s="11"/>
      <c r="X57" s="1"/>
      <c r="Y57" s="1"/>
      <c r="Z57" s="1"/>
      <c r="AA57" s="1"/>
    </row>
    <row r="58" spans="6:27" x14ac:dyDescent="0.25">
      <c r="F58" s="29">
        <v>258</v>
      </c>
      <c r="G58" s="546" t="s">
        <v>165</v>
      </c>
      <c r="H58" s="418"/>
      <c r="I58" s="341">
        <v>250</v>
      </c>
      <c r="J58" s="345"/>
      <c r="K58" s="3">
        <v>12.25</v>
      </c>
      <c r="L58" s="3">
        <v>13.38</v>
      </c>
      <c r="M58" s="3">
        <v>30.37</v>
      </c>
      <c r="N58" s="3">
        <v>355.12</v>
      </c>
      <c r="O58" s="173">
        <v>962</v>
      </c>
      <c r="P58" s="173">
        <v>42.6</v>
      </c>
      <c r="Q58" s="173">
        <v>59</v>
      </c>
      <c r="R58" s="173">
        <v>256</v>
      </c>
      <c r="S58" s="173">
        <v>4.0999999999999996</v>
      </c>
      <c r="T58" s="173"/>
      <c r="U58" s="173">
        <v>0.54</v>
      </c>
      <c r="V58" s="173">
        <v>0.25</v>
      </c>
      <c r="W58" s="172">
        <v>7.4</v>
      </c>
      <c r="X58" s="35"/>
      <c r="Y58" s="35"/>
      <c r="Z58" s="35"/>
      <c r="AA58" s="35"/>
    </row>
    <row r="59" spans="6:27" ht="18.75" hidden="1" x14ac:dyDescent="0.3">
      <c r="F59" s="10"/>
      <c r="G59" s="425" t="s">
        <v>267</v>
      </c>
      <c r="H59" s="426"/>
      <c r="I59" s="10">
        <v>86</v>
      </c>
      <c r="J59" s="10">
        <v>78</v>
      </c>
      <c r="K59" s="4"/>
      <c r="L59" s="4"/>
      <c r="M59" s="4"/>
      <c r="N59" s="4"/>
      <c r="U59" s="45"/>
      <c r="V59" s="45"/>
      <c r="X59" s="11"/>
      <c r="Y59" s="11"/>
      <c r="Z59" s="11"/>
      <c r="AA59" s="11"/>
    </row>
    <row r="60" spans="6:27" hidden="1" x14ac:dyDescent="0.25">
      <c r="F60" s="10"/>
      <c r="G60" s="425" t="s">
        <v>5</v>
      </c>
      <c r="H60" s="426"/>
      <c r="I60" s="10">
        <v>320</v>
      </c>
      <c r="J60" s="10">
        <v>240</v>
      </c>
      <c r="K60" s="4"/>
      <c r="L60" s="4"/>
      <c r="M60" s="4"/>
      <c r="N60" s="4"/>
      <c r="U60" s="69"/>
      <c r="V60" s="32"/>
      <c r="W60" s="11"/>
      <c r="X60" s="1"/>
      <c r="Y60" s="1"/>
      <c r="Z60" s="1"/>
      <c r="AA60" s="1"/>
    </row>
    <row r="61" spans="6:27" hidden="1" x14ac:dyDescent="0.25">
      <c r="F61" s="10"/>
      <c r="G61" s="425" t="s">
        <v>10</v>
      </c>
      <c r="H61" s="426"/>
      <c r="I61" s="8">
        <v>2</v>
      </c>
      <c r="J61" s="30">
        <v>2</v>
      </c>
      <c r="K61" s="4"/>
      <c r="L61" s="4"/>
      <c r="M61" s="4"/>
      <c r="N61" s="4"/>
      <c r="U61" s="69"/>
      <c r="V61" s="32"/>
      <c r="W61" s="11"/>
      <c r="X61" s="1"/>
      <c r="Y61" s="1"/>
      <c r="Z61" s="1"/>
      <c r="AA61" s="1"/>
    </row>
    <row r="62" spans="6:27" hidden="1" x14ac:dyDescent="0.25">
      <c r="F62" s="10"/>
      <c r="G62" s="425" t="s">
        <v>9</v>
      </c>
      <c r="H62" s="426"/>
      <c r="I62" s="10">
        <v>15</v>
      </c>
      <c r="J62" s="10">
        <v>15</v>
      </c>
      <c r="K62" s="4"/>
      <c r="L62" s="4"/>
      <c r="M62" s="4"/>
      <c r="N62" s="4"/>
      <c r="U62" s="69"/>
      <c r="V62" s="32"/>
      <c r="W62" s="11"/>
      <c r="X62" s="1"/>
      <c r="Y62" s="1"/>
      <c r="Z62" s="1"/>
      <c r="AA62" s="1"/>
    </row>
    <row r="63" spans="6:27" hidden="1" x14ac:dyDescent="0.25">
      <c r="F63" s="10"/>
      <c r="G63" s="425" t="s">
        <v>49</v>
      </c>
      <c r="H63" s="426"/>
      <c r="I63" s="10">
        <v>15</v>
      </c>
      <c r="J63" s="10">
        <v>12</v>
      </c>
      <c r="K63" s="4"/>
      <c r="L63" s="4"/>
      <c r="M63" s="4"/>
      <c r="N63" s="4"/>
      <c r="U63" s="69"/>
      <c r="V63" s="32"/>
      <c r="W63" s="11"/>
      <c r="X63" s="15"/>
      <c r="Y63" s="15"/>
      <c r="Z63" s="15"/>
      <c r="AA63" s="15"/>
    </row>
    <row r="64" spans="6:27" ht="15.75" hidden="1" x14ac:dyDescent="0.25">
      <c r="F64" s="10"/>
      <c r="G64" s="425" t="s">
        <v>53</v>
      </c>
      <c r="H64" s="426"/>
      <c r="I64" s="10">
        <v>22</v>
      </c>
      <c r="J64" s="59">
        <v>17</v>
      </c>
      <c r="K64" s="4"/>
      <c r="L64" s="4"/>
      <c r="M64" s="4"/>
      <c r="N64" s="4"/>
      <c r="U64" s="69"/>
      <c r="X64" s="50"/>
      <c r="Y64" s="50"/>
      <c r="Z64" s="50"/>
      <c r="AA64" s="50"/>
    </row>
    <row r="65" spans="6:26" hidden="1" x14ac:dyDescent="0.25">
      <c r="F65" s="10"/>
      <c r="G65" s="425" t="s">
        <v>4</v>
      </c>
      <c r="H65" s="426"/>
      <c r="I65" s="10">
        <v>8</v>
      </c>
      <c r="J65" s="59">
        <v>8</v>
      </c>
      <c r="K65" s="4"/>
      <c r="L65" s="4"/>
      <c r="M65" s="4"/>
      <c r="N65" s="4"/>
      <c r="U65" s="69"/>
      <c r="V65" s="11"/>
      <c r="W65" s="11"/>
      <c r="X65" s="11"/>
      <c r="Y65" s="11"/>
      <c r="Z65" s="11"/>
    </row>
    <row r="66" spans="6:26" ht="12.75" hidden="1" customHeight="1" x14ac:dyDescent="0.25">
      <c r="F66" s="29"/>
      <c r="G66" s="419" t="s">
        <v>41</v>
      </c>
      <c r="H66" s="420"/>
      <c r="I66" s="542">
        <v>50</v>
      </c>
      <c r="J66" s="543"/>
      <c r="K66" s="9"/>
      <c r="L66" s="9"/>
      <c r="M66" s="9"/>
      <c r="N66" s="9"/>
      <c r="U66" s="32"/>
      <c r="V66" s="11"/>
      <c r="W66" s="11"/>
      <c r="X66" s="11"/>
      <c r="Y66" s="11"/>
      <c r="Z66" s="11"/>
    </row>
    <row r="67" spans="6:26" ht="27.75" customHeight="1" x14ac:dyDescent="0.25">
      <c r="F67" s="39"/>
      <c r="G67" s="413" t="s">
        <v>207</v>
      </c>
      <c r="H67" s="413"/>
      <c r="I67" s="346">
        <v>75</v>
      </c>
      <c r="J67" s="348"/>
      <c r="K67" s="9">
        <v>5.7</v>
      </c>
      <c r="L67" s="9">
        <v>1.2</v>
      </c>
      <c r="M67" s="9">
        <v>35.9</v>
      </c>
      <c r="N67" s="9">
        <v>176.2</v>
      </c>
      <c r="O67" s="173">
        <v>65.23</v>
      </c>
      <c r="P67" s="280">
        <v>9.3800000000000008</v>
      </c>
      <c r="Q67" s="173">
        <v>16</v>
      </c>
      <c r="R67" s="173">
        <v>86.7</v>
      </c>
      <c r="S67" s="173">
        <v>2.7</v>
      </c>
      <c r="T67" s="173"/>
      <c r="U67" s="173">
        <v>0.2</v>
      </c>
      <c r="V67" s="173">
        <v>0.22</v>
      </c>
      <c r="W67" s="173"/>
      <c r="X67" s="11"/>
      <c r="Y67" s="11"/>
      <c r="Z67" s="11"/>
    </row>
    <row r="68" spans="6:26" ht="27" customHeight="1" x14ac:dyDescent="0.25">
      <c r="F68" s="39"/>
      <c r="G68" s="415" t="s">
        <v>17</v>
      </c>
      <c r="H68" s="415"/>
      <c r="I68" s="333">
        <v>50</v>
      </c>
      <c r="J68" s="333"/>
      <c r="K68" s="9">
        <v>3.6</v>
      </c>
      <c r="L68" s="9">
        <v>0.56000000000000005</v>
      </c>
      <c r="M68" s="9">
        <v>23.1</v>
      </c>
      <c r="N68" s="9">
        <v>118</v>
      </c>
      <c r="O68" s="173">
        <v>43.48</v>
      </c>
      <c r="P68" s="280">
        <v>6.25</v>
      </c>
      <c r="Q68" s="173">
        <v>10.6</v>
      </c>
      <c r="R68" s="173">
        <v>57.8</v>
      </c>
      <c r="S68" s="173">
        <v>1.8</v>
      </c>
      <c r="T68" s="173"/>
      <c r="U68" s="173">
        <v>0.13</v>
      </c>
      <c r="V68" s="173">
        <v>0.14000000000000001</v>
      </c>
      <c r="W68" s="135"/>
      <c r="X68" s="1"/>
      <c r="Y68" s="1"/>
      <c r="Z68" s="1"/>
    </row>
    <row r="69" spans="6:26" ht="28.5" customHeight="1" x14ac:dyDescent="0.25">
      <c r="F69" s="2">
        <v>255</v>
      </c>
      <c r="G69" s="416" t="s">
        <v>101</v>
      </c>
      <c r="H69" s="417"/>
      <c r="I69" s="346">
        <v>200</v>
      </c>
      <c r="J69" s="348"/>
      <c r="K69" s="9">
        <v>0.44</v>
      </c>
      <c r="L69" s="9">
        <v>0.02</v>
      </c>
      <c r="M69" s="9">
        <v>31.74</v>
      </c>
      <c r="N69" s="9">
        <v>125.8</v>
      </c>
      <c r="O69" s="201">
        <v>29.3</v>
      </c>
      <c r="P69" s="201">
        <v>32.4</v>
      </c>
      <c r="Q69" s="201">
        <v>12.4</v>
      </c>
      <c r="R69" s="201">
        <v>23.44</v>
      </c>
      <c r="S69" s="201">
        <v>0.7</v>
      </c>
      <c r="T69" s="201"/>
      <c r="U69" s="201">
        <v>1.6E-2</v>
      </c>
      <c r="V69" s="201">
        <v>2.4E-2</v>
      </c>
      <c r="W69" s="201">
        <v>0.72</v>
      </c>
      <c r="X69" s="1"/>
      <c r="Y69" s="1"/>
      <c r="Z69" s="1"/>
    </row>
    <row r="70" spans="6:26" hidden="1" x14ac:dyDescent="0.25">
      <c r="F70" s="17"/>
      <c r="G70" s="382" t="s">
        <v>57</v>
      </c>
      <c r="H70" s="382"/>
      <c r="I70" s="8">
        <v>20</v>
      </c>
      <c r="J70" s="8">
        <v>25</v>
      </c>
      <c r="K70" s="3"/>
      <c r="L70" s="3"/>
      <c r="M70" s="3"/>
      <c r="N70" s="3"/>
      <c r="P70" s="5"/>
      <c r="Q70" s="5"/>
      <c r="R70" s="5"/>
      <c r="S70" s="5"/>
      <c r="U70" s="32"/>
      <c r="V70" s="11"/>
      <c r="W70" s="15"/>
      <c r="X70" s="15"/>
      <c r="Y70" s="15"/>
      <c r="Z70" s="15"/>
    </row>
    <row r="71" spans="6:26" ht="15.75" hidden="1" x14ac:dyDescent="0.25">
      <c r="F71" s="17"/>
      <c r="G71" s="382" t="s">
        <v>35</v>
      </c>
      <c r="H71" s="382"/>
      <c r="I71" s="8">
        <v>20</v>
      </c>
      <c r="J71" s="8">
        <v>20</v>
      </c>
      <c r="K71" s="3"/>
      <c r="L71" s="3"/>
      <c r="M71" s="3"/>
      <c r="N71" s="3"/>
      <c r="V71" s="11"/>
      <c r="W71" s="50"/>
      <c r="X71" s="50"/>
      <c r="Y71" s="50"/>
      <c r="Z71" s="50"/>
    </row>
    <row r="72" spans="6:26" hidden="1" x14ac:dyDescent="0.25">
      <c r="F72" s="17"/>
      <c r="G72" s="382" t="s">
        <v>41</v>
      </c>
      <c r="H72" s="382"/>
      <c r="I72" s="8">
        <v>190</v>
      </c>
      <c r="J72" s="8">
        <v>190</v>
      </c>
      <c r="K72" s="3"/>
      <c r="L72" s="3"/>
      <c r="M72" s="3"/>
      <c r="N72" s="3"/>
    </row>
    <row r="73" spans="6:26" hidden="1" x14ac:dyDescent="0.25">
      <c r="F73" s="17"/>
      <c r="G73" s="382" t="s">
        <v>58</v>
      </c>
      <c r="H73" s="382"/>
      <c r="I73" s="8">
        <v>20</v>
      </c>
      <c r="J73" s="8">
        <v>20</v>
      </c>
      <c r="K73" s="3"/>
      <c r="L73" s="3"/>
      <c r="M73" s="3"/>
      <c r="N73" s="3"/>
    </row>
    <row r="74" spans="6:26" x14ac:dyDescent="0.25">
      <c r="F74" s="39"/>
      <c r="G74" s="340" t="s">
        <v>42</v>
      </c>
      <c r="H74" s="340"/>
      <c r="I74" s="341">
        <f>I40+I46+I58+I67+I69</f>
        <v>875</v>
      </c>
      <c r="J74" s="342"/>
      <c r="K74" s="3">
        <f>SUM(K40:K72)</f>
        <v>26.92</v>
      </c>
      <c r="L74" s="3">
        <f>SUM(L40:L72)</f>
        <v>26.179999999999996</v>
      </c>
      <c r="M74" s="3">
        <f>SUM(M40:M72)</f>
        <v>142.69</v>
      </c>
      <c r="N74" s="3">
        <f>SUM(N40:N72)</f>
        <v>979.19</v>
      </c>
      <c r="O74" s="306">
        <f>SUM(O40:O73)</f>
        <v>1618.01</v>
      </c>
      <c r="P74" s="306">
        <f t="shared" ref="P74:W74" si="1">SUM(P40:P73)</f>
        <v>152.03</v>
      </c>
      <c r="Q74" s="306">
        <f t="shared" si="1"/>
        <v>139.6</v>
      </c>
      <c r="R74" s="306">
        <f t="shared" si="1"/>
        <v>525.84</v>
      </c>
      <c r="S74" s="306">
        <f t="shared" si="1"/>
        <v>21.459999999999997</v>
      </c>
      <c r="T74" s="306">
        <f t="shared" si="1"/>
        <v>0</v>
      </c>
      <c r="U74" s="306">
        <f t="shared" si="1"/>
        <v>1.006</v>
      </c>
      <c r="V74" s="306">
        <f t="shared" si="1"/>
        <v>0.754</v>
      </c>
      <c r="W74" s="306">
        <f t="shared" si="1"/>
        <v>27.919999999999995</v>
      </c>
    </row>
    <row r="75" spans="6:26" x14ac:dyDescent="0.25">
      <c r="F75" s="79"/>
      <c r="G75" s="26"/>
      <c r="H75" s="26"/>
      <c r="I75" s="27"/>
      <c r="J75" s="27"/>
      <c r="K75" s="27"/>
      <c r="L75" s="27"/>
      <c r="M75" s="27"/>
      <c r="N75" s="28">
        <f>N74/N116</f>
        <v>0.34138934890612743</v>
      </c>
      <c r="Q75" s="5"/>
      <c r="R75" s="1"/>
      <c r="S75" s="1"/>
      <c r="T75" s="1"/>
      <c r="U75" s="1"/>
    </row>
    <row r="76" spans="6:26" x14ac:dyDescent="0.25">
      <c r="F76" s="333" t="s">
        <v>59</v>
      </c>
      <c r="G76" s="333"/>
      <c r="H76" s="333"/>
      <c r="I76" s="333"/>
      <c r="J76" s="333"/>
      <c r="K76" s="333"/>
      <c r="L76" s="333"/>
      <c r="M76" s="333"/>
      <c r="N76" s="346"/>
      <c r="O76" s="283"/>
      <c r="P76" s="284"/>
      <c r="Q76" s="284"/>
      <c r="R76" s="316"/>
      <c r="S76" s="316"/>
      <c r="T76" s="316"/>
      <c r="U76" s="316"/>
      <c r="V76" s="284"/>
      <c r="W76" s="291"/>
    </row>
    <row r="77" spans="6:26" x14ac:dyDescent="0.25">
      <c r="F77" s="29">
        <v>389</v>
      </c>
      <c r="G77" s="422" t="s">
        <v>60</v>
      </c>
      <c r="H77" s="422"/>
      <c r="I77" s="337">
        <v>200</v>
      </c>
      <c r="J77" s="337"/>
      <c r="K77" s="3">
        <v>0.8</v>
      </c>
      <c r="L77" s="3">
        <v>0.6</v>
      </c>
      <c r="M77" s="3">
        <v>22</v>
      </c>
      <c r="N77" s="3">
        <v>92</v>
      </c>
      <c r="O77" s="173">
        <v>120</v>
      </c>
      <c r="P77" s="173">
        <v>14</v>
      </c>
      <c r="Q77" s="173">
        <v>8</v>
      </c>
      <c r="R77" s="173">
        <v>14</v>
      </c>
      <c r="S77" s="173">
        <v>1.4</v>
      </c>
      <c r="T77" s="173"/>
      <c r="U77" s="173">
        <v>0.02</v>
      </c>
      <c r="V77" s="173">
        <v>0.02</v>
      </c>
      <c r="W77" s="173">
        <v>4</v>
      </c>
    </row>
    <row r="78" spans="6:26" hidden="1" x14ac:dyDescent="0.25">
      <c r="F78" s="39"/>
      <c r="G78" s="414" t="s">
        <v>60</v>
      </c>
      <c r="H78" s="414"/>
      <c r="I78" s="8">
        <v>200</v>
      </c>
      <c r="J78" s="8">
        <v>200</v>
      </c>
      <c r="K78" s="3"/>
      <c r="L78" s="3"/>
      <c r="M78" s="3"/>
      <c r="N78" s="3"/>
      <c r="Q78" s="5"/>
      <c r="R78" s="5"/>
      <c r="S78" s="1"/>
      <c r="T78" s="1"/>
      <c r="U78" s="1"/>
      <c r="V78" s="1"/>
    </row>
    <row r="79" spans="6:26" hidden="1" x14ac:dyDescent="0.25">
      <c r="F79" s="39"/>
      <c r="G79" s="422"/>
      <c r="H79" s="422"/>
      <c r="I79" s="337"/>
      <c r="J79" s="337"/>
      <c r="K79" s="3"/>
      <c r="L79" s="3"/>
      <c r="M79" s="3"/>
      <c r="N79" s="3"/>
      <c r="Q79" s="5"/>
      <c r="R79" s="5"/>
      <c r="S79" s="1"/>
      <c r="T79" s="1"/>
      <c r="U79" s="1"/>
      <c r="V79" s="1"/>
    </row>
    <row r="80" spans="6:26" ht="15" customHeight="1" x14ac:dyDescent="0.25">
      <c r="F80" s="29"/>
      <c r="G80" s="416" t="s">
        <v>322</v>
      </c>
      <c r="H80" s="417"/>
      <c r="I80" s="337">
        <v>50</v>
      </c>
      <c r="J80" s="337"/>
      <c r="K80" s="3">
        <v>1.6</v>
      </c>
      <c r="L80" s="3">
        <v>1.4</v>
      </c>
      <c r="M80" s="3">
        <v>40.450000000000003</v>
      </c>
      <c r="N80" s="3">
        <v>175</v>
      </c>
      <c r="O80" s="171">
        <v>74</v>
      </c>
      <c r="P80" s="171">
        <v>125</v>
      </c>
      <c r="Q80" s="171">
        <v>9.8000000000000007</v>
      </c>
      <c r="R80" s="171">
        <v>95</v>
      </c>
      <c r="S80" s="171">
        <v>1.1599999999999999</v>
      </c>
      <c r="T80" s="171">
        <v>33</v>
      </c>
      <c r="U80" s="171">
        <v>0.13</v>
      </c>
      <c r="V80" s="171">
        <v>0.17</v>
      </c>
      <c r="W80" s="170">
        <v>0.2</v>
      </c>
    </row>
    <row r="81" spans="6:29" hidden="1" x14ac:dyDescent="0.25">
      <c r="F81" s="39"/>
      <c r="G81" s="350" t="s">
        <v>322</v>
      </c>
      <c r="H81" s="350"/>
      <c r="I81" s="8">
        <v>50</v>
      </c>
      <c r="J81" s="30">
        <v>50</v>
      </c>
      <c r="K81" s="3"/>
      <c r="L81" s="3"/>
      <c r="M81" s="3"/>
      <c r="N81" s="3"/>
      <c r="Q81" s="5"/>
      <c r="R81" s="5"/>
      <c r="S81" s="1"/>
      <c r="T81" s="1"/>
      <c r="U81" s="1"/>
      <c r="V81" s="1"/>
    </row>
    <row r="82" spans="6:29" hidden="1" x14ac:dyDescent="0.25">
      <c r="F82" s="39"/>
      <c r="G82" s="382"/>
      <c r="H82" s="382"/>
      <c r="I82" s="8"/>
      <c r="J82" s="30"/>
      <c r="K82" s="3"/>
      <c r="L82" s="3"/>
      <c r="M82" s="8"/>
      <c r="N82" s="8"/>
      <c r="Q82" s="5"/>
      <c r="R82" s="5"/>
      <c r="S82" s="1"/>
      <c r="T82" s="1"/>
      <c r="U82" s="1"/>
      <c r="V82" s="1"/>
    </row>
    <row r="83" spans="6:29" x14ac:dyDescent="0.25">
      <c r="F83" s="39"/>
      <c r="G83" s="340" t="s">
        <v>42</v>
      </c>
      <c r="H83" s="340"/>
      <c r="I83" s="341">
        <f>I77+I80</f>
        <v>250</v>
      </c>
      <c r="J83" s="342"/>
      <c r="K83" s="3">
        <f>SUM(K77:K82)</f>
        <v>2.4000000000000004</v>
      </c>
      <c r="L83" s="3">
        <f>SUM(L77:L82)</f>
        <v>2</v>
      </c>
      <c r="M83" s="3">
        <f>SUM(M77:M82)</f>
        <v>62.45</v>
      </c>
      <c r="N83" s="43">
        <f>SUM(N77:N82)</f>
        <v>267</v>
      </c>
      <c r="O83" s="253">
        <f>SUM(O77:O82)</f>
        <v>194</v>
      </c>
      <c r="P83" s="253">
        <f t="shared" ref="P83:W83" si="2">SUM(P77:P82)</f>
        <v>139</v>
      </c>
      <c r="Q83" s="253">
        <f t="shared" si="2"/>
        <v>17.8</v>
      </c>
      <c r="R83" s="253">
        <f t="shared" si="2"/>
        <v>109</v>
      </c>
      <c r="S83" s="253">
        <f t="shared" si="2"/>
        <v>2.5599999999999996</v>
      </c>
      <c r="T83" s="253">
        <f t="shared" si="2"/>
        <v>33</v>
      </c>
      <c r="U83" s="253">
        <f t="shared" si="2"/>
        <v>0.15</v>
      </c>
      <c r="V83" s="253">
        <f t="shared" si="2"/>
        <v>0.19</v>
      </c>
      <c r="W83" s="253">
        <f t="shared" si="2"/>
        <v>4.2</v>
      </c>
      <c r="X83" s="11"/>
      <c r="Y83" s="11"/>
      <c r="Z83" s="11"/>
    </row>
    <row r="84" spans="6:29" x14ac:dyDescent="0.25">
      <c r="F84" s="79"/>
      <c r="G84" s="26"/>
      <c r="H84" s="26"/>
      <c r="I84" s="27"/>
      <c r="J84" s="27"/>
      <c r="K84" s="27"/>
      <c r="L84" s="27"/>
      <c r="M84" s="27"/>
      <c r="N84" s="28">
        <f>N83/N116</f>
        <v>9.3088119933757513E-2</v>
      </c>
      <c r="U84" s="32"/>
      <c r="V84" s="11"/>
      <c r="W84" s="11"/>
      <c r="X84" s="11"/>
      <c r="Y84" s="11"/>
      <c r="Z84" s="11"/>
    </row>
    <row r="85" spans="6:29" x14ac:dyDescent="0.25">
      <c r="F85" s="333" t="s">
        <v>74</v>
      </c>
      <c r="G85" s="333"/>
      <c r="H85" s="333"/>
      <c r="I85" s="333"/>
      <c r="J85" s="333"/>
      <c r="K85" s="333"/>
      <c r="L85" s="333"/>
      <c r="M85" s="333"/>
      <c r="N85" s="346"/>
      <c r="O85" s="283"/>
      <c r="P85" s="284"/>
      <c r="Q85" s="284"/>
      <c r="R85" s="284"/>
      <c r="S85" s="284"/>
      <c r="T85" s="284"/>
      <c r="U85" s="297"/>
      <c r="V85" s="286"/>
      <c r="W85" s="287"/>
      <c r="X85" s="11"/>
      <c r="Y85" s="11"/>
      <c r="Z85" s="11"/>
    </row>
    <row r="86" spans="6:29" ht="24.75" customHeight="1" x14ac:dyDescent="0.25">
      <c r="F86" s="29">
        <v>191</v>
      </c>
      <c r="G86" s="416" t="s">
        <v>239</v>
      </c>
      <c r="H86" s="417"/>
      <c r="I86" s="346">
        <v>210</v>
      </c>
      <c r="J86" s="348"/>
      <c r="K86" s="9">
        <v>12.36</v>
      </c>
      <c r="L86" s="9">
        <v>12.55</v>
      </c>
      <c r="M86" s="9">
        <v>38.229999999999997</v>
      </c>
      <c r="N86" s="105">
        <v>326.14999999999998</v>
      </c>
      <c r="O86" s="173">
        <v>255</v>
      </c>
      <c r="P86" s="173">
        <v>10.4</v>
      </c>
      <c r="Q86" s="173">
        <v>33.200000000000003</v>
      </c>
      <c r="R86" s="173">
        <v>147</v>
      </c>
      <c r="S86" s="173">
        <v>1.52</v>
      </c>
      <c r="T86" s="173"/>
      <c r="U86" s="173">
        <v>0.32</v>
      </c>
      <c r="V86" s="173">
        <v>0.08</v>
      </c>
      <c r="W86" s="173">
        <v>1</v>
      </c>
      <c r="X86" s="322"/>
      <c r="Y86" s="322"/>
      <c r="Z86" s="11"/>
      <c r="AA86" s="11"/>
      <c r="AB86" s="11"/>
      <c r="AC86" s="11"/>
    </row>
    <row r="87" spans="6:29" hidden="1" x14ac:dyDescent="0.25">
      <c r="F87" s="39"/>
      <c r="G87" s="497" t="s">
        <v>225</v>
      </c>
      <c r="H87" s="498"/>
      <c r="I87" s="10">
        <v>109</v>
      </c>
      <c r="J87" s="10">
        <v>75</v>
      </c>
      <c r="K87" s="4"/>
      <c r="L87" s="4"/>
      <c r="M87" s="4"/>
      <c r="N87" s="48"/>
      <c r="O87" s="299"/>
      <c r="Q87" s="5"/>
      <c r="R87" s="5"/>
      <c r="S87" s="5"/>
      <c r="U87" s="11"/>
      <c r="V87" s="474"/>
      <c r="W87" s="474"/>
      <c r="X87" s="11"/>
      <c r="Y87" s="11"/>
    </row>
    <row r="88" spans="6:29" ht="18" hidden="1" customHeight="1" x14ac:dyDescent="0.25">
      <c r="F88" s="39"/>
      <c r="G88" s="508" t="s">
        <v>9</v>
      </c>
      <c r="H88" s="509"/>
      <c r="I88" s="8">
        <v>15</v>
      </c>
      <c r="J88" s="30">
        <v>15</v>
      </c>
      <c r="K88" s="4"/>
      <c r="L88" s="4"/>
      <c r="M88" s="4"/>
      <c r="N88" s="48"/>
      <c r="O88" s="299"/>
      <c r="U88" s="32"/>
      <c r="V88" s="11"/>
      <c r="W88" s="11"/>
      <c r="X88" s="11"/>
      <c r="Y88" s="11"/>
      <c r="Z88" s="11"/>
    </row>
    <row r="89" spans="6:29" ht="18" hidden="1" customHeight="1" x14ac:dyDescent="0.25">
      <c r="F89" s="39"/>
      <c r="G89" s="497" t="s">
        <v>49</v>
      </c>
      <c r="H89" s="498"/>
      <c r="I89" s="10">
        <v>22</v>
      </c>
      <c r="J89" s="10">
        <v>18</v>
      </c>
      <c r="K89" s="4"/>
      <c r="L89" s="4"/>
      <c r="M89" s="4"/>
      <c r="N89" s="48"/>
      <c r="O89" s="299"/>
      <c r="U89" s="32"/>
      <c r="V89" s="11"/>
      <c r="W89" s="11"/>
      <c r="X89" s="11"/>
      <c r="Y89" s="11"/>
      <c r="Z89" s="11"/>
    </row>
    <row r="90" spans="6:29" ht="18" hidden="1" customHeight="1" x14ac:dyDescent="0.25">
      <c r="F90" s="29"/>
      <c r="G90" s="497" t="s">
        <v>53</v>
      </c>
      <c r="H90" s="498"/>
      <c r="I90" s="2">
        <v>14</v>
      </c>
      <c r="J90" s="2">
        <v>11</v>
      </c>
      <c r="K90" s="9"/>
      <c r="L90" s="9"/>
      <c r="M90" s="9"/>
      <c r="N90" s="105"/>
      <c r="O90" s="299"/>
      <c r="U90" s="32"/>
      <c r="V90" s="11"/>
      <c r="W90" s="11"/>
      <c r="X90" s="11"/>
      <c r="Y90" s="11"/>
      <c r="Z90" s="11"/>
    </row>
    <row r="91" spans="6:29" ht="18" hidden="1" customHeight="1" x14ac:dyDescent="0.25">
      <c r="F91" s="49"/>
      <c r="G91" s="508" t="s">
        <v>31</v>
      </c>
      <c r="H91" s="509"/>
      <c r="I91" s="8">
        <v>49</v>
      </c>
      <c r="J91" s="30">
        <v>49</v>
      </c>
      <c r="K91" s="3"/>
      <c r="L91" s="3"/>
      <c r="M91" s="3"/>
      <c r="N91" s="43"/>
      <c r="O91" s="299"/>
      <c r="U91" s="32"/>
      <c r="V91" s="11"/>
      <c r="W91" s="11"/>
      <c r="X91" s="11"/>
      <c r="Y91" s="11"/>
      <c r="Z91" s="11"/>
    </row>
    <row r="92" spans="6:29" ht="18" hidden="1" customHeight="1" x14ac:dyDescent="0.25">
      <c r="F92" s="49"/>
      <c r="G92" s="544" t="s">
        <v>226</v>
      </c>
      <c r="H92" s="545"/>
      <c r="I92" s="379">
        <v>104</v>
      </c>
      <c r="J92" s="380"/>
      <c r="K92" s="3"/>
      <c r="L92" s="3"/>
      <c r="M92" s="3"/>
      <c r="N92" s="43"/>
      <c r="O92" s="299"/>
      <c r="U92" s="32"/>
      <c r="V92" s="11"/>
      <c r="W92" s="11"/>
      <c r="X92" s="11"/>
      <c r="Y92" s="11"/>
      <c r="Z92" s="11"/>
    </row>
    <row r="93" spans="6:29" ht="21" customHeight="1" x14ac:dyDescent="0.25">
      <c r="F93" s="29">
        <v>72</v>
      </c>
      <c r="G93" s="416" t="s">
        <v>173</v>
      </c>
      <c r="H93" s="417"/>
      <c r="I93" s="346">
        <v>100</v>
      </c>
      <c r="J93" s="348"/>
      <c r="K93" s="9">
        <v>0.82</v>
      </c>
      <c r="L93" s="9">
        <v>2.4300000000000002</v>
      </c>
      <c r="M93" s="9">
        <v>3.14</v>
      </c>
      <c r="N93" s="105">
        <v>37.799999999999997</v>
      </c>
      <c r="O93" s="176">
        <v>309</v>
      </c>
      <c r="P93" s="280">
        <v>21.6</v>
      </c>
      <c r="Q93" s="173">
        <v>14.6</v>
      </c>
      <c r="R93" s="173">
        <v>45.8</v>
      </c>
      <c r="S93" s="173">
        <v>0.65</v>
      </c>
      <c r="T93" s="173"/>
      <c r="U93" s="173">
        <v>0.03</v>
      </c>
      <c r="V93" s="173">
        <v>0.04</v>
      </c>
      <c r="W93" s="173">
        <v>3.51</v>
      </c>
      <c r="X93" s="11"/>
      <c r="Y93" s="11"/>
      <c r="Z93" s="11"/>
    </row>
    <row r="94" spans="6:29" ht="15" hidden="1" customHeight="1" x14ac:dyDescent="0.25">
      <c r="F94" s="49"/>
      <c r="G94" s="497" t="s">
        <v>174</v>
      </c>
      <c r="H94" s="498"/>
      <c r="I94" s="8">
        <v>150</v>
      </c>
      <c r="J94" s="59">
        <v>113</v>
      </c>
      <c r="K94" s="3"/>
      <c r="L94" s="3"/>
      <c r="M94" s="3"/>
      <c r="N94" s="43"/>
      <c r="O94" s="299"/>
      <c r="V94" s="432"/>
      <c r="W94" s="432"/>
      <c r="X94" s="15"/>
      <c r="Y94" s="15"/>
      <c r="Z94" s="15"/>
    </row>
    <row r="95" spans="6:29" ht="15" hidden="1" customHeight="1" x14ac:dyDescent="0.25">
      <c r="F95" s="49"/>
      <c r="G95" s="429" t="s">
        <v>49</v>
      </c>
      <c r="H95" s="429"/>
      <c r="I95" s="8">
        <v>10</v>
      </c>
      <c r="J95" s="30">
        <v>8</v>
      </c>
      <c r="K95" s="3"/>
      <c r="L95" s="3"/>
      <c r="M95" s="3"/>
      <c r="N95" s="43"/>
      <c r="O95" s="299"/>
      <c r="V95" s="11"/>
      <c r="W95" s="15"/>
      <c r="X95" s="15"/>
      <c r="Y95" s="15"/>
      <c r="Z95" s="15"/>
    </row>
    <row r="96" spans="6:29" hidden="1" x14ac:dyDescent="0.25">
      <c r="F96" s="49"/>
      <c r="G96" s="429" t="s">
        <v>10</v>
      </c>
      <c r="H96" s="429"/>
      <c r="I96" s="8">
        <v>3</v>
      </c>
      <c r="J96" s="30">
        <v>3</v>
      </c>
      <c r="K96" s="3"/>
      <c r="L96" s="3"/>
      <c r="M96" s="3"/>
      <c r="N96" s="43"/>
      <c r="O96" s="299"/>
      <c r="V96" s="11"/>
      <c r="W96" s="15"/>
      <c r="X96" s="15"/>
      <c r="Y96" s="15"/>
      <c r="Z96" s="15"/>
    </row>
    <row r="97" spans="6:26" hidden="1" x14ac:dyDescent="0.25">
      <c r="F97" s="49"/>
      <c r="G97" s="429" t="s">
        <v>188</v>
      </c>
      <c r="H97" s="429"/>
      <c r="I97" s="8">
        <v>5</v>
      </c>
      <c r="J97" s="30">
        <v>5</v>
      </c>
      <c r="K97" s="3"/>
      <c r="L97" s="3"/>
      <c r="M97" s="3"/>
      <c r="N97" s="43"/>
      <c r="O97" s="299"/>
      <c r="V97" s="11"/>
      <c r="W97" s="15"/>
      <c r="X97" s="15"/>
      <c r="Y97" s="15"/>
      <c r="Z97" s="15"/>
    </row>
    <row r="98" spans="6:26" hidden="1" x14ac:dyDescent="0.25">
      <c r="F98" s="49"/>
      <c r="G98" s="498" t="s">
        <v>143</v>
      </c>
      <c r="H98" s="498"/>
      <c r="I98" s="8">
        <v>0.3</v>
      </c>
      <c r="J98" s="30">
        <v>0.2</v>
      </c>
      <c r="K98" s="3"/>
      <c r="L98" s="3"/>
      <c r="M98" s="3"/>
      <c r="N98" s="43"/>
      <c r="O98" s="299"/>
      <c r="U98" s="69"/>
      <c r="V98" s="11"/>
      <c r="W98" s="11"/>
      <c r="X98" s="11"/>
      <c r="Y98" s="11"/>
      <c r="Z98" s="11"/>
    </row>
    <row r="99" spans="6:26" x14ac:dyDescent="0.25">
      <c r="F99" s="29">
        <v>209</v>
      </c>
      <c r="G99" s="540" t="s">
        <v>67</v>
      </c>
      <c r="H99" s="540"/>
      <c r="I99" s="337">
        <v>40</v>
      </c>
      <c r="J99" s="337"/>
      <c r="K99" s="3">
        <v>5.08</v>
      </c>
      <c r="L99" s="3">
        <v>4.3600000000000003</v>
      </c>
      <c r="M99" s="3">
        <v>0.28000000000000003</v>
      </c>
      <c r="N99" s="43">
        <v>62.8</v>
      </c>
      <c r="O99" s="176">
        <v>56</v>
      </c>
      <c r="P99" s="280">
        <v>22</v>
      </c>
      <c r="Q99" s="173">
        <v>4.8</v>
      </c>
      <c r="R99" s="173">
        <v>76</v>
      </c>
      <c r="S99" s="175">
        <v>1</v>
      </c>
      <c r="T99" s="173">
        <v>100</v>
      </c>
      <c r="U99" s="173">
        <v>0.03</v>
      </c>
      <c r="V99" s="173">
        <v>0.18</v>
      </c>
      <c r="W99" s="170"/>
      <c r="X99" s="11"/>
      <c r="Y99" s="11"/>
      <c r="Z99" s="11"/>
    </row>
    <row r="100" spans="6:26" ht="27" customHeight="1" x14ac:dyDescent="0.25">
      <c r="F100" s="29"/>
      <c r="G100" s="413" t="s">
        <v>17</v>
      </c>
      <c r="H100" s="413"/>
      <c r="I100" s="333">
        <v>50</v>
      </c>
      <c r="J100" s="333"/>
      <c r="K100" s="9">
        <v>3.6</v>
      </c>
      <c r="L100" s="9">
        <v>0.56000000000000005</v>
      </c>
      <c r="M100" s="9">
        <v>23.1</v>
      </c>
      <c r="N100" s="105">
        <v>118</v>
      </c>
      <c r="O100" s="176">
        <v>43.48</v>
      </c>
      <c r="P100" s="280">
        <v>6.25</v>
      </c>
      <c r="Q100" s="173">
        <v>10.6</v>
      </c>
      <c r="R100" s="173">
        <v>57.8</v>
      </c>
      <c r="S100" s="173">
        <v>1.8</v>
      </c>
      <c r="T100" s="173"/>
      <c r="U100" s="173">
        <v>0.13</v>
      </c>
      <c r="V100" s="173">
        <v>0.14000000000000001</v>
      </c>
      <c r="W100" s="135"/>
      <c r="X100" s="11"/>
      <c r="Y100" s="11"/>
      <c r="Z100" s="11"/>
    </row>
    <row r="101" spans="6:26" ht="30.75" customHeight="1" x14ac:dyDescent="0.25">
      <c r="F101" s="39"/>
      <c r="G101" s="416" t="s">
        <v>38</v>
      </c>
      <c r="H101" s="417"/>
      <c r="I101" s="346">
        <v>50</v>
      </c>
      <c r="J101" s="348"/>
      <c r="K101" s="9">
        <v>3.8</v>
      </c>
      <c r="L101" s="9">
        <v>0.8</v>
      </c>
      <c r="M101" s="9">
        <v>23.9</v>
      </c>
      <c r="N101" s="105">
        <v>117</v>
      </c>
      <c r="O101" s="176">
        <v>43</v>
      </c>
      <c r="P101" s="280">
        <v>6</v>
      </c>
      <c r="Q101" s="173">
        <v>10</v>
      </c>
      <c r="R101" s="173">
        <v>57</v>
      </c>
      <c r="S101" s="173">
        <v>1.8</v>
      </c>
      <c r="T101" s="173"/>
      <c r="U101" s="173">
        <v>0.13</v>
      </c>
      <c r="V101" s="173">
        <v>0.14000000000000001</v>
      </c>
      <c r="W101" s="253"/>
      <c r="X101" s="11"/>
      <c r="Y101" s="11"/>
      <c r="Z101" s="11"/>
    </row>
    <row r="102" spans="6:26" x14ac:dyDescent="0.25">
      <c r="F102" s="29">
        <v>265</v>
      </c>
      <c r="G102" s="428" t="s">
        <v>204</v>
      </c>
      <c r="H102" s="428"/>
      <c r="I102" s="337">
        <v>200</v>
      </c>
      <c r="J102" s="337"/>
      <c r="K102" s="3">
        <v>0.26</v>
      </c>
      <c r="L102" s="3">
        <v>0.01</v>
      </c>
      <c r="M102" s="3">
        <v>20.59</v>
      </c>
      <c r="N102" s="43">
        <v>83.37</v>
      </c>
      <c r="O102" s="176">
        <v>21.3</v>
      </c>
      <c r="P102" s="280">
        <v>14.2</v>
      </c>
      <c r="Q102" s="173">
        <v>2.4</v>
      </c>
      <c r="R102" s="173">
        <v>4.4000000000000004</v>
      </c>
      <c r="S102" s="175">
        <v>0.36</v>
      </c>
      <c r="T102" s="173"/>
      <c r="U102" s="173"/>
      <c r="V102" s="173"/>
      <c r="W102" s="173">
        <v>2.83</v>
      </c>
      <c r="X102" s="1"/>
      <c r="Y102" s="1"/>
      <c r="Z102" s="1"/>
    </row>
    <row r="103" spans="6:26" hidden="1" x14ac:dyDescent="0.25">
      <c r="F103" s="39"/>
      <c r="G103" s="344" t="s">
        <v>11</v>
      </c>
      <c r="H103" s="344"/>
      <c r="I103" s="10">
        <v>0.2</v>
      </c>
      <c r="J103" s="10">
        <v>0.2</v>
      </c>
      <c r="K103" s="3"/>
      <c r="L103" s="3"/>
      <c r="M103" s="3"/>
      <c r="N103" s="43"/>
      <c r="O103" s="299"/>
      <c r="U103" s="32"/>
      <c r="V103" s="11"/>
      <c r="W103" s="1"/>
      <c r="X103" s="1"/>
      <c r="Y103" s="1"/>
      <c r="Z103" s="1"/>
    </row>
    <row r="104" spans="6:26" hidden="1" x14ac:dyDescent="0.25">
      <c r="F104" s="39"/>
      <c r="G104" s="344" t="s">
        <v>41</v>
      </c>
      <c r="H104" s="344"/>
      <c r="I104" s="10">
        <v>204</v>
      </c>
      <c r="J104" s="10">
        <v>204</v>
      </c>
      <c r="K104" s="3"/>
      <c r="L104" s="3"/>
      <c r="M104" s="3"/>
      <c r="N104" s="43"/>
      <c r="O104" s="299"/>
      <c r="U104" s="32"/>
      <c r="V104" s="11"/>
      <c r="W104" s="1"/>
      <c r="X104" s="1"/>
      <c r="Y104" s="1"/>
      <c r="Z104" s="1"/>
    </row>
    <row r="105" spans="6:26" hidden="1" x14ac:dyDescent="0.25">
      <c r="F105" s="39"/>
      <c r="G105" s="350" t="s">
        <v>94</v>
      </c>
      <c r="H105" s="350"/>
      <c r="I105" s="10">
        <v>8</v>
      </c>
      <c r="J105" s="10">
        <v>7</v>
      </c>
      <c r="K105" s="3"/>
      <c r="L105" s="3"/>
      <c r="M105" s="3"/>
      <c r="N105" s="43"/>
      <c r="O105" s="299"/>
      <c r="V105" s="11"/>
      <c r="W105" s="35"/>
      <c r="X105" s="35"/>
      <c r="Y105" s="35"/>
      <c r="Z105" s="35"/>
    </row>
    <row r="106" spans="6:26" ht="16.5" hidden="1" customHeight="1" x14ac:dyDescent="0.3">
      <c r="F106" s="39"/>
      <c r="G106" s="406" t="s">
        <v>104</v>
      </c>
      <c r="H106" s="344"/>
      <c r="I106" s="10">
        <v>25</v>
      </c>
      <c r="J106" s="10">
        <v>25</v>
      </c>
      <c r="K106" s="3"/>
      <c r="L106" s="3"/>
      <c r="M106" s="3"/>
      <c r="N106" s="43"/>
      <c r="O106" s="299"/>
      <c r="U106" s="45"/>
      <c r="V106" s="11"/>
      <c r="W106" s="11"/>
      <c r="X106" s="11"/>
      <c r="Y106" s="11"/>
      <c r="Z106" s="11"/>
    </row>
    <row r="107" spans="6:26" x14ac:dyDescent="0.25">
      <c r="F107" s="39"/>
      <c r="G107" s="384" t="s">
        <v>42</v>
      </c>
      <c r="H107" s="384"/>
      <c r="I107" s="341">
        <f>I86+I93+I99+I100+I101+I102</f>
        <v>650</v>
      </c>
      <c r="J107" s="342"/>
      <c r="K107" s="3">
        <f>SUM(K86:K106)</f>
        <v>25.92</v>
      </c>
      <c r="L107" s="3">
        <f>SUM(L86:L106)</f>
        <v>20.71</v>
      </c>
      <c r="M107" s="3">
        <f>SUM(M86:M106)</f>
        <v>109.24000000000001</v>
      </c>
      <c r="N107" s="43">
        <f>SUM(N86:N106)</f>
        <v>745.12</v>
      </c>
      <c r="O107" s="300">
        <f>SUM(O86:O106)</f>
        <v>727.78</v>
      </c>
      <c r="P107" s="300">
        <f t="shared" ref="P107:W107" si="3">SUM(P86:P106)</f>
        <v>80.45</v>
      </c>
      <c r="Q107" s="300">
        <f t="shared" si="3"/>
        <v>75.600000000000009</v>
      </c>
      <c r="R107" s="300">
        <f t="shared" si="3"/>
        <v>388</v>
      </c>
      <c r="S107" s="300">
        <f t="shared" si="3"/>
        <v>7.13</v>
      </c>
      <c r="T107" s="317">
        <f t="shared" si="3"/>
        <v>100</v>
      </c>
      <c r="U107" s="300">
        <f t="shared" si="3"/>
        <v>0.64</v>
      </c>
      <c r="V107" s="300">
        <f t="shared" si="3"/>
        <v>0.58000000000000007</v>
      </c>
      <c r="W107" s="300">
        <f t="shared" si="3"/>
        <v>7.34</v>
      </c>
      <c r="X107" s="11"/>
      <c r="Y107" s="11"/>
      <c r="Z107" s="11"/>
    </row>
    <row r="108" spans="6:26" ht="18.75" x14ac:dyDescent="0.3">
      <c r="F108" s="79"/>
      <c r="G108" s="26"/>
      <c r="H108" s="26"/>
      <c r="I108" s="27"/>
      <c r="J108" s="27"/>
      <c r="K108" s="27"/>
      <c r="L108" s="27"/>
      <c r="M108" s="27"/>
      <c r="N108" s="28">
        <f>N107/N116</f>
        <v>0.25978209709753336</v>
      </c>
      <c r="U108" s="45"/>
      <c r="V108" s="11"/>
      <c r="W108" s="11"/>
      <c r="X108" s="11"/>
      <c r="Y108" s="11"/>
      <c r="Z108" s="11"/>
    </row>
    <row r="109" spans="6:26" ht="18.75" x14ac:dyDescent="0.3">
      <c r="F109" s="79"/>
      <c r="G109" s="41" t="s">
        <v>70</v>
      </c>
      <c r="H109" s="42"/>
      <c r="I109" s="3"/>
      <c r="J109" s="43">
        <v>6</v>
      </c>
      <c r="K109" s="27"/>
      <c r="L109" s="27"/>
      <c r="M109" s="27"/>
      <c r="N109" s="168"/>
      <c r="O109" s="283"/>
      <c r="P109" s="284"/>
      <c r="Q109" s="284"/>
      <c r="R109" s="284"/>
      <c r="S109" s="284"/>
      <c r="T109" s="284"/>
      <c r="U109" s="285"/>
      <c r="V109" s="286"/>
      <c r="W109" s="287"/>
      <c r="X109" s="11"/>
      <c r="Y109" s="11"/>
      <c r="Z109" s="11"/>
    </row>
    <row r="110" spans="6:26" x14ac:dyDescent="0.25">
      <c r="F110" s="333" t="s">
        <v>71</v>
      </c>
      <c r="G110" s="333"/>
      <c r="H110" s="333"/>
      <c r="I110" s="333"/>
      <c r="J110" s="333"/>
      <c r="K110" s="333"/>
      <c r="L110" s="333"/>
      <c r="M110" s="333"/>
      <c r="N110" s="333"/>
      <c r="U110" s="32"/>
      <c r="V110" s="11"/>
      <c r="W110" s="1"/>
      <c r="X110" s="1"/>
      <c r="Y110" s="1"/>
      <c r="Z110" s="1"/>
    </row>
    <row r="111" spans="6:26" x14ac:dyDescent="0.25">
      <c r="F111" s="29">
        <v>245</v>
      </c>
      <c r="G111" s="503" t="s">
        <v>220</v>
      </c>
      <c r="H111" s="503"/>
      <c r="I111" s="337">
        <v>200</v>
      </c>
      <c r="J111" s="337"/>
      <c r="K111" s="3">
        <v>7.2</v>
      </c>
      <c r="L111" s="3">
        <v>3</v>
      </c>
      <c r="M111" s="3">
        <v>10.4</v>
      </c>
      <c r="N111" s="43">
        <v>98</v>
      </c>
      <c r="O111" s="130">
        <v>146</v>
      </c>
      <c r="P111" s="130">
        <v>240</v>
      </c>
      <c r="Q111" s="130">
        <v>28</v>
      </c>
      <c r="R111" s="130">
        <v>180</v>
      </c>
      <c r="S111" s="130">
        <v>0.2</v>
      </c>
      <c r="T111" s="130">
        <v>60</v>
      </c>
      <c r="U111" s="130">
        <v>0.17</v>
      </c>
      <c r="V111" s="130">
        <v>0.2</v>
      </c>
      <c r="W111" s="130">
        <v>1.4</v>
      </c>
      <c r="X111" s="1"/>
      <c r="Y111" s="1"/>
      <c r="Z111" s="1"/>
    </row>
    <row r="112" spans="6:26" hidden="1" x14ac:dyDescent="0.25">
      <c r="F112" s="39"/>
      <c r="G112" s="504" t="s">
        <v>323</v>
      </c>
      <c r="H112" s="504"/>
      <c r="I112" s="8">
        <v>210</v>
      </c>
      <c r="J112" s="8">
        <v>200</v>
      </c>
      <c r="K112" s="3"/>
      <c r="L112" s="3"/>
      <c r="M112" s="3"/>
      <c r="N112" s="43"/>
      <c r="O112" s="298"/>
      <c r="P112" s="298"/>
      <c r="Q112" s="298"/>
      <c r="R112" s="298"/>
      <c r="S112" s="298"/>
      <c r="T112" s="298"/>
      <c r="U112" s="298"/>
      <c r="V112" s="298"/>
      <c r="W112" s="298"/>
      <c r="X112" s="15"/>
      <c r="Y112" s="15"/>
      <c r="Z112" s="15"/>
    </row>
    <row r="113" spans="6:26" ht="27.75" customHeight="1" x14ac:dyDescent="0.25">
      <c r="F113" s="39"/>
      <c r="G113" s="413" t="s">
        <v>38</v>
      </c>
      <c r="H113" s="413"/>
      <c r="I113" s="346">
        <v>20</v>
      </c>
      <c r="J113" s="348"/>
      <c r="K113" s="9">
        <v>1.5</v>
      </c>
      <c r="L113" s="9">
        <v>0.3</v>
      </c>
      <c r="M113" s="9">
        <v>9.5</v>
      </c>
      <c r="N113" s="105">
        <v>47</v>
      </c>
      <c r="O113" s="173">
        <v>17.2</v>
      </c>
      <c r="P113" s="173">
        <v>2.4</v>
      </c>
      <c r="Q113" s="173">
        <v>4</v>
      </c>
      <c r="R113" s="173">
        <v>23</v>
      </c>
      <c r="S113" s="173">
        <v>0.7</v>
      </c>
      <c r="T113" s="173"/>
      <c r="U113" s="173">
        <v>0.05</v>
      </c>
      <c r="V113" s="173">
        <v>5.5E-2</v>
      </c>
      <c r="W113" s="169"/>
      <c r="X113" s="11"/>
      <c r="Y113" s="11"/>
      <c r="Z113" s="11"/>
    </row>
    <row r="114" spans="6:26" ht="15.75" x14ac:dyDescent="0.25">
      <c r="F114" s="39"/>
      <c r="G114" s="384" t="s">
        <v>42</v>
      </c>
      <c r="H114" s="384"/>
      <c r="I114" s="341">
        <f>I111+I113</f>
        <v>220</v>
      </c>
      <c r="J114" s="342"/>
      <c r="K114" s="3">
        <f>SUM(K111:K113)</f>
        <v>8.6999999999999993</v>
      </c>
      <c r="L114" s="3">
        <f>SUM(L111:L113)</f>
        <v>3.3</v>
      </c>
      <c r="M114" s="3">
        <f>SUM(M111:M113)</f>
        <v>19.899999999999999</v>
      </c>
      <c r="N114" s="43">
        <f>SUM(N111:N113)</f>
        <v>145</v>
      </c>
      <c r="O114" s="301">
        <f>SUM(O111:O113)</f>
        <v>163.19999999999999</v>
      </c>
      <c r="P114" s="301">
        <f t="shared" ref="P114:W114" si="4">SUM(P111:P113)</f>
        <v>242.4</v>
      </c>
      <c r="Q114" s="301">
        <f t="shared" si="4"/>
        <v>32</v>
      </c>
      <c r="R114" s="301">
        <f t="shared" si="4"/>
        <v>203</v>
      </c>
      <c r="S114" s="301">
        <f t="shared" si="4"/>
        <v>0.89999999999999991</v>
      </c>
      <c r="T114" s="301">
        <f t="shared" si="4"/>
        <v>60</v>
      </c>
      <c r="U114" s="301">
        <f t="shared" si="4"/>
        <v>0.22000000000000003</v>
      </c>
      <c r="V114" s="301">
        <f t="shared" si="4"/>
        <v>0.255</v>
      </c>
      <c r="W114" s="301">
        <f t="shared" si="4"/>
        <v>1.4</v>
      </c>
      <c r="X114" s="50"/>
      <c r="Y114" s="50"/>
      <c r="Z114" s="50"/>
    </row>
    <row r="115" spans="6:26" x14ac:dyDescent="0.25">
      <c r="F115" s="39"/>
      <c r="G115" s="385"/>
      <c r="H115" s="385"/>
      <c r="I115" s="3"/>
      <c r="J115" s="3"/>
      <c r="K115" s="3"/>
      <c r="L115" s="3"/>
      <c r="M115" s="3"/>
      <c r="N115" s="44">
        <f>N114/N116</f>
        <v>5.0553473372265317E-2</v>
      </c>
      <c r="U115" s="32"/>
      <c r="V115" s="11"/>
      <c r="W115" s="11"/>
      <c r="X115" s="11"/>
      <c r="Y115" s="11"/>
      <c r="Z115" s="11"/>
    </row>
    <row r="116" spans="6:26" ht="18.75" x14ac:dyDescent="0.3">
      <c r="F116" s="39"/>
      <c r="G116" s="386" t="s">
        <v>73</v>
      </c>
      <c r="H116" s="386"/>
      <c r="I116" s="341">
        <f>I31+I37+I74+I83+I107+I114</f>
        <v>2825</v>
      </c>
      <c r="J116" s="342"/>
      <c r="K116" s="46">
        <f>K31+K37+K74+K83+K107+K114</f>
        <v>84.39</v>
      </c>
      <c r="L116" s="46">
        <f>L31+L37+L74+L83+L107+L114</f>
        <v>78.739999999999995</v>
      </c>
      <c r="M116" s="46">
        <f>M31+M37+M74+M83+M107+M114</f>
        <v>435.96</v>
      </c>
      <c r="N116" s="46">
        <f>N31+N37+N74+N83+N107+N114</f>
        <v>2868.25</v>
      </c>
      <c r="O116" s="46">
        <f t="shared" ref="O116:W116" si="5">O31+O37+O74+O83+O107+O114</f>
        <v>3340.29</v>
      </c>
      <c r="P116" s="46">
        <f t="shared" si="5"/>
        <v>1134.78</v>
      </c>
      <c r="Q116" s="46">
        <f t="shared" si="5"/>
        <v>338.20000000000005</v>
      </c>
      <c r="R116" s="46">
        <f t="shared" si="5"/>
        <v>1583.44</v>
      </c>
      <c r="S116" s="46">
        <f t="shared" si="5"/>
        <v>36.289999999999992</v>
      </c>
      <c r="T116" s="46">
        <f t="shared" si="5"/>
        <v>417.4</v>
      </c>
      <c r="U116" s="46">
        <f t="shared" si="5"/>
        <v>2.3120000000000003</v>
      </c>
      <c r="V116" s="46">
        <f t="shared" si="5"/>
        <v>2.6040000000000001</v>
      </c>
      <c r="W116" s="46">
        <f t="shared" si="5"/>
        <v>87.63000000000001</v>
      </c>
      <c r="X116" s="1"/>
      <c r="Y116" s="1"/>
      <c r="Z116" s="1"/>
    </row>
    <row r="117" spans="6:26" ht="0.75" customHeight="1" x14ac:dyDescent="0.3">
      <c r="G117" s="139"/>
      <c r="H117" s="139"/>
      <c r="I117" s="15"/>
      <c r="J117" s="11"/>
    </row>
    <row r="118" spans="6:26" ht="18.75" hidden="1" x14ac:dyDescent="0.3">
      <c r="G118" s="139"/>
      <c r="H118" s="139"/>
      <c r="I118" s="15"/>
      <c r="J118" s="11"/>
      <c r="K118" s="64"/>
      <c r="L118" s="64"/>
      <c r="M118" s="64"/>
    </row>
    <row r="119" spans="6:26" ht="18.75" hidden="1" x14ac:dyDescent="0.3">
      <c r="G119" s="139"/>
      <c r="H119" s="139"/>
      <c r="I119" s="15"/>
      <c r="J119" s="11"/>
      <c r="K119" s="149"/>
      <c r="L119" s="149"/>
      <c r="M119" s="149"/>
    </row>
    <row r="120" spans="6:26" ht="18.75" hidden="1" x14ac:dyDescent="0.3">
      <c r="G120" s="139"/>
      <c r="H120" s="139"/>
      <c r="I120" s="15"/>
      <c r="J120" s="11"/>
    </row>
  </sheetData>
  <sheetProtection selectLockedCells="1" selectUnlockedCells="1"/>
  <mergeCells count="141">
    <mergeCell ref="I31:J31"/>
    <mergeCell ref="I58:J58"/>
    <mergeCell ref="F85:N85"/>
    <mergeCell ref="G67:H67"/>
    <mergeCell ref="I13:J13"/>
    <mergeCell ref="K13:M14"/>
    <mergeCell ref="N13:N15"/>
    <mergeCell ref="I14:I15"/>
    <mergeCell ref="J14:J15"/>
    <mergeCell ref="I116:J116"/>
    <mergeCell ref="I114:J114"/>
    <mergeCell ref="I107:J107"/>
    <mergeCell ref="I83:J83"/>
    <mergeCell ref="I74:J74"/>
    <mergeCell ref="F16:N16"/>
    <mergeCell ref="G17:H17"/>
    <mergeCell ref="I17:J17"/>
    <mergeCell ref="G18:H18"/>
    <mergeCell ref="G20:H20"/>
    <mergeCell ref="F1:N3"/>
    <mergeCell ref="F4:N4"/>
    <mergeCell ref="F5:N5"/>
    <mergeCell ref="F13:F15"/>
    <mergeCell ref="G13:H15"/>
    <mergeCell ref="G27:H27"/>
    <mergeCell ref="G28:H28"/>
    <mergeCell ref="G21:H21"/>
    <mergeCell ref="G22:H22"/>
    <mergeCell ref="G23:H23"/>
    <mergeCell ref="I23:J23"/>
    <mergeCell ref="G24:H24"/>
    <mergeCell ref="G19:H19"/>
    <mergeCell ref="X24:Y24"/>
    <mergeCell ref="G25:H25"/>
    <mergeCell ref="I25:J25"/>
    <mergeCell ref="G26:H26"/>
    <mergeCell ref="I26:J26"/>
    <mergeCell ref="G29:H29"/>
    <mergeCell ref="G30:H30"/>
    <mergeCell ref="G31:H31"/>
    <mergeCell ref="F33:N33"/>
    <mergeCell ref="G36:H36"/>
    <mergeCell ref="G35:H35"/>
    <mergeCell ref="I35:J35"/>
    <mergeCell ref="I36:J36"/>
    <mergeCell ref="G34:H34"/>
    <mergeCell ref="I34:J34"/>
    <mergeCell ref="F39:N39"/>
    <mergeCell ref="G40:H40"/>
    <mergeCell ref="I40:J40"/>
    <mergeCell ref="G37:H37"/>
    <mergeCell ref="G41:H41"/>
    <mergeCell ref="G42:H42"/>
    <mergeCell ref="G43:H43"/>
    <mergeCell ref="G44:H44"/>
    <mergeCell ref="G45:H45"/>
    <mergeCell ref="G53:H53"/>
    <mergeCell ref="G52:H52"/>
    <mergeCell ref="G51:H51"/>
    <mergeCell ref="I46:J46"/>
    <mergeCell ref="G47:H47"/>
    <mergeCell ref="G48:H48"/>
    <mergeCell ref="G50:H50"/>
    <mergeCell ref="G46:H46"/>
    <mergeCell ref="G59:H59"/>
    <mergeCell ref="G57:H57"/>
    <mergeCell ref="G58:H58"/>
    <mergeCell ref="G55:H55"/>
    <mergeCell ref="G56:H56"/>
    <mergeCell ref="G63:H63"/>
    <mergeCell ref="G64:H64"/>
    <mergeCell ref="G65:H65"/>
    <mergeCell ref="G66:H66"/>
    <mergeCell ref="G62:H62"/>
    <mergeCell ref="G60:H60"/>
    <mergeCell ref="G61:H61"/>
    <mergeCell ref="I66:J66"/>
    <mergeCell ref="I67:J67"/>
    <mergeCell ref="F76:N76"/>
    <mergeCell ref="G70:H70"/>
    <mergeCell ref="G71:H71"/>
    <mergeCell ref="I68:J68"/>
    <mergeCell ref="G72:H72"/>
    <mergeCell ref="G68:H68"/>
    <mergeCell ref="G69:H69"/>
    <mergeCell ref="I69:J69"/>
    <mergeCell ref="I77:J77"/>
    <mergeCell ref="I80:J80"/>
    <mergeCell ref="I79:J79"/>
    <mergeCell ref="G83:H83"/>
    <mergeCell ref="G74:H74"/>
    <mergeCell ref="X86:Y86"/>
    <mergeCell ref="G86:H86"/>
    <mergeCell ref="I86:J86"/>
    <mergeCell ref="G82:H82"/>
    <mergeCell ref="G73:H73"/>
    <mergeCell ref="G90:H90"/>
    <mergeCell ref="G87:H87"/>
    <mergeCell ref="G80:H80"/>
    <mergeCell ref="G81:H81"/>
    <mergeCell ref="G78:H78"/>
    <mergeCell ref="G77:H77"/>
    <mergeCell ref="G79:H79"/>
    <mergeCell ref="G102:H102"/>
    <mergeCell ref="V87:W87"/>
    <mergeCell ref="G92:H92"/>
    <mergeCell ref="G88:H88"/>
    <mergeCell ref="G89:H89"/>
    <mergeCell ref="G94:H94"/>
    <mergeCell ref="V94:W94"/>
    <mergeCell ref="G93:H93"/>
    <mergeCell ref="G101:H101"/>
    <mergeCell ref="G100:H100"/>
    <mergeCell ref="I100:J100"/>
    <mergeCell ref="I99:J99"/>
    <mergeCell ref="I101:J101"/>
    <mergeCell ref="G95:H95"/>
    <mergeCell ref="G96:H96"/>
    <mergeCell ref="G97:H97"/>
    <mergeCell ref="G98:H98"/>
    <mergeCell ref="G99:H99"/>
    <mergeCell ref="G113:H113"/>
    <mergeCell ref="G114:H114"/>
    <mergeCell ref="G115:H115"/>
    <mergeCell ref="G91:H91"/>
    <mergeCell ref="I93:J93"/>
    <mergeCell ref="I92:J92"/>
    <mergeCell ref="I113:J113"/>
    <mergeCell ref="G104:H104"/>
    <mergeCell ref="G105:H105"/>
    <mergeCell ref="G106:H106"/>
    <mergeCell ref="O13:W14"/>
    <mergeCell ref="I37:J37"/>
    <mergeCell ref="I102:J102"/>
    <mergeCell ref="G103:H103"/>
    <mergeCell ref="G116:H116"/>
    <mergeCell ref="G107:H107"/>
    <mergeCell ref="F110:N110"/>
    <mergeCell ref="G111:H111"/>
    <mergeCell ref="I111:J111"/>
    <mergeCell ref="G112:H112"/>
  </mergeCells>
  <pageMargins left="0.7" right="0.7" top="0.75" bottom="0.75" header="0.51180555555555551" footer="0.51180555555555551"/>
  <pageSetup paperSize="9" firstPageNumber="0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0"/>
  <sheetViews>
    <sheetView view="pageBreakPreview" zoomScaleNormal="154" zoomScaleSheetLayoutView="100" workbookViewId="0">
      <selection activeCell="N122" sqref="N122"/>
    </sheetView>
  </sheetViews>
  <sheetFormatPr defaultRowHeight="15" x14ac:dyDescent="0.25"/>
  <cols>
    <col min="1" max="1" width="0.140625" customWidth="1"/>
    <col min="2" max="5" width="0" hidden="1" customWidth="1"/>
    <col min="6" max="6" width="7.140625" customWidth="1"/>
    <col min="8" max="8" width="19.85546875" customWidth="1"/>
    <col min="9" max="9" width="7.42578125" customWidth="1"/>
    <col min="10" max="10" width="6.5703125" customWidth="1"/>
    <col min="11" max="11" width="8.42578125" customWidth="1"/>
    <col min="12" max="12" width="9" customWidth="1"/>
    <col min="13" max="13" width="11.28515625" customWidth="1"/>
    <col min="14" max="14" width="13.7109375" customWidth="1"/>
    <col min="15" max="16" width="5" customWidth="1"/>
    <col min="17" max="17" width="4.5703125" customWidth="1"/>
    <col min="18" max="18" width="4.85546875" customWidth="1"/>
    <col min="19" max="20" width="5.28515625" customWidth="1"/>
    <col min="21" max="21" width="4.28515625" customWidth="1"/>
    <col min="22" max="22" width="5.28515625" customWidth="1"/>
    <col min="23" max="23" width="4.7109375" customWidth="1"/>
    <col min="26" max="26" width="9.140625" style="5"/>
    <col min="27" max="27" width="25.42578125" style="5" customWidth="1"/>
    <col min="28" max="34" width="9.140625" style="5"/>
  </cols>
  <sheetData>
    <row r="1" spans="1:35" ht="15" customHeight="1" x14ac:dyDescent="0.25">
      <c r="F1" s="320" t="s">
        <v>262</v>
      </c>
      <c r="G1" s="320"/>
      <c r="H1" s="320"/>
      <c r="I1" s="320"/>
      <c r="J1" s="320"/>
      <c r="K1" s="320"/>
      <c r="L1" s="320"/>
      <c r="M1" s="320"/>
      <c r="N1" s="320"/>
      <c r="O1" s="162"/>
      <c r="P1" s="162"/>
      <c r="Q1" s="162"/>
      <c r="R1" s="162"/>
      <c r="S1" s="162"/>
      <c r="T1" s="162"/>
      <c r="U1" s="162"/>
      <c r="V1" s="162"/>
    </row>
    <row r="2" spans="1:35" x14ac:dyDescent="0.25">
      <c r="A2" s="51"/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  <c r="O2" s="162"/>
      <c r="P2" s="162"/>
      <c r="Q2" s="162"/>
      <c r="R2" s="162"/>
      <c r="S2" s="162"/>
      <c r="T2" s="162"/>
      <c r="U2" s="162"/>
      <c r="V2" s="162"/>
    </row>
    <row r="3" spans="1:35" x14ac:dyDescent="0.25">
      <c r="A3" s="52"/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  <c r="O3" s="162"/>
      <c r="P3" s="162"/>
      <c r="Q3" s="162"/>
      <c r="R3" s="162"/>
      <c r="S3" s="162"/>
      <c r="T3" s="162"/>
      <c r="U3" s="162"/>
      <c r="V3" s="162"/>
    </row>
    <row r="4" spans="1:35" x14ac:dyDescent="0.25">
      <c r="F4" s="321" t="s">
        <v>298</v>
      </c>
      <c r="G4" s="321"/>
      <c r="H4" s="321"/>
      <c r="I4" s="321"/>
      <c r="J4" s="321"/>
      <c r="K4" s="321"/>
      <c r="L4" s="321"/>
      <c r="M4" s="321"/>
      <c r="N4" s="321"/>
      <c r="O4" s="120"/>
      <c r="P4" s="120"/>
      <c r="Q4" s="120"/>
      <c r="R4" s="120"/>
      <c r="S4" s="120"/>
      <c r="T4" s="120"/>
      <c r="U4" s="120"/>
      <c r="V4" s="120"/>
    </row>
    <row r="5" spans="1:35" ht="2.25" customHeight="1" x14ac:dyDescent="0.25">
      <c r="F5" s="94"/>
      <c r="G5" s="94"/>
      <c r="H5" s="137"/>
      <c r="I5" s="137"/>
      <c r="J5" s="137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35" x14ac:dyDescent="0.25">
      <c r="F6" s="321" t="s">
        <v>175</v>
      </c>
      <c r="G6" s="321"/>
      <c r="H6" s="321"/>
      <c r="I6" s="321"/>
      <c r="J6" s="321"/>
      <c r="K6" s="321"/>
      <c r="L6" s="321"/>
      <c r="M6" s="321"/>
      <c r="N6" s="321"/>
      <c r="O6" s="120"/>
      <c r="P6" s="120"/>
      <c r="Q6" s="120"/>
      <c r="R6" s="120"/>
      <c r="S6" s="120"/>
      <c r="T6" s="120"/>
      <c r="U6" s="120"/>
      <c r="V6" s="120"/>
    </row>
    <row r="7" spans="1:35" hidden="1" x14ac:dyDescent="0.25">
      <c r="F7" s="117" t="s">
        <v>208</v>
      </c>
      <c r="G7" s="118"/>
      <c r="H7" s="118"/>
      <c r="I7" s="96"/>
      <c r="J7" s="96"/>
      <c r="K7" s="96"/>
      <c r="L7" s="96"/>
      <c r="M7" s="96"/>
    </row>
    <row r="8" spans="1:35" hidden="1" x14ac:dyDescent="0.25">
      <c r="F8" s="116" t="s">
        <v>19</v>
      </c>
      <c r="G8" s="96"/>
      <c r="H8" s="96"/>
      <c r="I8" s="96"/>
      <c r="J8" s="96"/>
      <c r="K8" s="96"/>
      <c r="L8" s="96"/>
      <c r="M8" s="96"/>
    </row>
    <row r="9" spans="1:35" hidden="1" x14ac:dyDescent="0.25">
      <c r="F9" s="116" t="s">
        <v>20</v>
      </c>
      <c r="G9" s="96"/>
      <c r="H9" s="96"/>
      <c r="I9" s="96"/>
      <c r="J9" s="96"/>
      <c r="K9" s="96"/>
      <c r="L9" s="96"/>
      <c r="M9" s="96"/>
    </row>
    <row r="10" spans="1:35" hidden="1" x14ac:dyDescent="0.25">
      <c r="F10" s="116" t="s">
        <v>21</v>
      </c>
      <c r="G10" s="96"/>
      <c r="H10" s="96"/>
      <c r="I10" s="96"/>
      <c r="J10" s="96"/>
      <c r="K10" s="96"/>
      <c r="L10" s="96"/>
      <c r="M10" s="96"/>
    </row>
    <row r="11" spans="1:35" hidden="1" x14ac:dyDescent="0.25">
      <c r="F11" s="116" t="s">
        <v>22</v>
      </c>
      <c r="G11" s="96"/>
      <c r="H11" s="96"/>
      <c r="I11" s="96"/>
      <c r="J11" s="96"/>
      <c r="K11" s="96"/>
      <c r="L11" s="96"/>
      <c r="M11" s="96"/>
    </row>
    <row r="12" spans="1:35" hidden="1" x14ac:dyDescent="0.25">
      <c r="F12" s="116" t="s">
        <v>23</v>
      </c>
      <c r="G12" s="96"/>
      <c r="H12" s="96"/>
      <c r="I12" s="96"/>
      <c r="J12" s="96"/>
      <c r="K12" s="96"/>
      <c r="L12" s="96"/>
      <c r="M12" s="96"/>
    </row>
    <row r="13" spans="1:35" ht="3.75" customHeight="1" x14ac:dyDescent="0.25"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35" ht="15" customHeight="1" x14ac:dyDescent="0.25">
      <c r="F14" s="398" t="s">
        <v>24</v>
      </c>
      <c r="G14" s="399" t="s">
        <v>25</v>
      </c>
      <c r="H14" s="399"/>
      <c r="I14" s="400" t="s">
        <v>26</v>
      </c>
      <c r="J14" s="400"/>
      <c r="K14" s="398" t="s">
        <v>12</v>
      </c>
      <c r="L14" s="398"/>
      <c r="M14" s="398"/>
      <c r="N14" s="401" t="s">
        <v>13</v>
      </c>
      <c r="O14" s="483" t="s">
        <v>336</v>
      </c>
      <c r="P14" s="484"/>
      <c r="Q14" s="484"/>
      <c r="R14" s="484"/>
      <c r="S14" s="484"/>
      <c r="T14" s="484"/>
      <c r="U14" s="484"/>
      <c r="V14" s="484"/>
      <c r="W14" s="484"/>
    </row>
    <row r="15" spans="1:35" ht="15" customHeight="1" x14ac:dyDescent="0.25">
      <c r="F15" s="398"/>
      <c r="G15" s="399"/>
      <c r="H15" s="399"/>
      <c r="I15" s="399" t="s">
        <v>27</v>
      </c>
      <c r="J15" s="399" t="s">
        <v>28</v>
      </c>
      <c r="K15" s="398"/>
      <c r="L15" s="398"/>
      <c r="M15" s="398"/>
      <c r="N15" s="401"/>
      <c r="O15" s="484"/>
      <c r="P15" s="484"/>
      <c r="Q15" s="484"/>
      <c r="R15" s="484"/>
      <c r="S15" s="484"/>
      <c r="T15" s="484"/>
      <c r="U15" s="484"/>
      <c r="V15" s="484"/>
      <c r="W15" s="484"/>
    </row>
    <row r="16" spans="1:35" x14ac:dyDescent="0.25">
      <c r="F16" s="398"/>
      <c r="G16" s="399"/>
      <c r="H16" s="399"/>
      <c r="I16" s="399"/>
      <c r="J16" s="399"/>
      <c r="K16" s="10" t="s">
        <v>14</v>
      </c>
      <c r="L16" s="10" t="s">
        <v>15</v>
      </c>
      <c r="M16" s="10" t="s">
        <v>16</v>
      </c>
      <c r="N16" s="401"/>
      <c r="O16" s="196" t="s">
        <v>331</v>
      </c>
      <c r="P16" s="196" t="s">
        <v>332</v>
      </c>
      <c r="Q16" s="196" t="s">
        <v>347</v>
      </c>
      <c r="R16" s="196" t="s">
        <v>348</v>
      </c>
      <c r="S16" s="196" t="s">
        <v>335</v>
      </c>
      <c r="T16" s="196" t="s">
        <v>337</v>
      </c>
      <c r="U16" s="196" t="s">
        <v>339</v>
      </c>
      <c r="V16" s="196" t="s">
        <v>340</v>
      </c>
      <c r="W16" s="127" t="s">
        <v>338</v>
      </c>
      <c r="AA16" s="436"/>
      <c r="AB16" s="436"/>
      <c r="AC16" s="322"/>
      <c r="AD16" s="322"/>
      <c r="AE16" s="15"/>
      <c r="AF16" s="15"/>
      <c r="AG16" s="15"/>
      <c r="AH16" s="15"/>
      <c r="AI16" s="5"/>
    </row>
    <row r="17" spans="1:35" x14ac:dyDescent="0.25">
      <c r="F17" s="333" t="s">
        <v>29</v>
      </c>
      <c r="G17" s="333"/>
      <c r="H17" s="333"/>
      <c r="I17" s="333"/>
      <c r="J17" s="333"/>
      <c r="K17" s="333"/>
      <c r="L17" s="333"/>
      <c r="M17" s="333"/>
      <c r="N17" s="346"/>
      <c r="O17" s="107"/>
      <c r="P17" s="107"/>
      <c r="Q17" s="107"/>
      <c r="R17" s="107"/>
      <c r="S17" s="107"/>
      <c r="T17" s="107"/>
      <c r="U17" s="107"/>
      <c r="V17" s="107"/>
      <c r="W17" s="127"/>
      <c r="AA17" s="436"/>
      <c r="AB17" s="436"/>
      <c r="AC17" s="322"/>
      <c r="AD17" s="322"/>
      <c r="AE17" s="15"/>
      <c r="AF17" s="15"/>
      <c r="AG17" s="15"/>
      <c r="AH17" s="15"/>
      <c r="AI17" s="5"/>
    </row>
    <row r="18" spans="1:35" ht="22.5" customHeight="1" x14ac:dyDescent="0.25">
      <c r="F18" s="9">
        <v>124</v>
      </c>
      <c r="G18" s="334" t="s">
        <v>360</v>
      </c>
      <c r="H18" s="334"/>
      <c r="I18" s="333">
        <v>180</v>
      </c>
      <c r="J18" s="333"/>
      <c r="K18" s="9">
        <v>18.45</v>
      </c>
      <c r="L18" s="9">
        <v>16.3</v>
      </c>
      <c r="M18" s="9">
        <v>16.28</v>
      </c>
      <c r="N18" s="105">
        <v>331.8</v>
      </c>
      <c r="O18" s="173"/>
      <c r="P18" s="173"/>
      <c r="Q18" s="173"/>
      <c r="R18" s="173"/>
      <c r="S18" s="173"/>
      <c r="T18" s="173"/>
      <c r="U18" s="173"/>
      <c r="V18" s="173"/>
      <c r="W18" s="175"/>
      <c r="X18" s="5"/>
      <c r="AA18" s="31"/>
      <c r="AB18" s="11"/>
      <c r="AC18" s="11"/>
      <c r="AD18" s="11"/>
      <c r="AE18" s="11"/>
      <c r="AF18" s="11"/>
      <c r="AG18" s="15"/>
      <c r="AH18" s="15"/>
      <c r="AI18" s="5"/>
    </row>
    <row r="19" spans="1:35" hidden="1" x14ac:dyDescent="0.25">
      <c r="F19" s="39"/>
      <c r="G19" s="382" t="s">
        <v>236</v>
      </c>
      <c r="H19" s="382"/>
      <c r="I19" s="10">
        <v>40</v>
      </c>
      <c r="J19" s="10">
        <v>40</v>
      </c>
      <c r="K19" s="4"/>
      <c r="L19" s="4"/>
      <c r="M19" s="4"/>
      <c r="N19" s="48"/>
      <c r="O19" s="170"/>
      <c r="P19" s="170"/>
      <c r="Q19" s="170"/>
      <c r="R19" s="170"/>
      <c r="S19" s="170"/>
      <c r="T19" s="170"/>
      <c r="U19" s="170"/>
      <c r="V19" s="170"/>
      <c r="W19" s="170"/>
      <c r="AB19" s="11"/>
      <c r="AC19" s="1"/>
      <c r="AD19" s="1"/>
      <c r="AE19" s="1"/>
      <c r="AF19" s="1"/>
      <c r="AG19" s="15"/>
      <c r="AH19" s="15"/>
      <c r="AI19" s="5"/>
    </row>
    <row r="20" spans="1:35" hidden="1" x14ac:dyDescent="0.25">
      <c r="F20" s="39"/>
      <c r="G20" s="382" t="s">
        <v>33</v>
      </c>
      <c r="H20" s="382"/>
      <c r="I20" s="10">
        <v>100</v>
      </c>
      <c r="J20" s="10">
        <v>100</v>
      </c>
      <c r="K20" s="4"/>
      <c r="L20" s="4"/>
      <c r="M20" s="4"/>
      <c r="N20" s="48"/>
      <c r="O20" s="170"/>
      <c r="P20" s="170"/>
      <c r="Q20" s="170"/>
      <c r="R20" s="170"/>
      <c r="S20" s="170"/>
      <c r="T20" s="170"/>
      <c r="U20" s="170"/>
      <c r="V20" s="170"/>
      <c r="W20" s="170"/>
      <c r="AB20" s="11"/>
      <c r="AC20" s="11"/>
      <c r="AD20" s="11"/>
      <c r="AE20" s="11"/>
      <c r="AF20" s="11"/>
      <c r="AG20" s="15"/>
      <c r="AH20" s="15"/>
      <c r="AI20" s="5"/>
    </row>
    <row r="21" spans="1:35" hidden="1" x14ac:dyDescent="0.25">
      <c r="F21" s="39"/>
      <c r="G21" s="382" t="s">
        <v>41</v>
      </c>
      <c r="H21" s="382"/>
      <c r="I21" s="10">
        <v>120</v>
      </c>
      <c r="J21" s="10">
        <v>120</v>
      </c>
      <c r="K21" s="4"/>
      <c r="L21" s="4"/>
      <c r="M21" s="4"/>
      <c r="N21" s="48"/>
      <c r="O21" s="170"/>
      <c r="P21" s="170"/>
      <c r="Q21" s="170"/>
      <c r="R21" s="170"/>
      <c r="S21" s="170"/>
      <c r="T21" s="170"/>
      <c r="U21" s="170"/>
      <c r="V21" s="170"/>
      <c r="W21" s="170"/>
      <c r="AA21" s="31"/>
      <c r="AB21" s="11"/>
      <c r="AC21" s="11"/>
      <c r="AD21" s="11"/>
      <c r="AE21" s="11"/>
      <c r="AF21" s="11"/>
      <c r="AG21" s="15"/>
      <c r="AH21" s="15"/>
      <c r="AI21" s="5"/>
    </row>
    <row r="22" spans="1:35" hidden="1" x14ac:dyDescent="0.25">
      <c r="F22" s="39"/>
      <c r="G22" s="382" t="s">
        <v>35</v>
      </c>
      <c r="H22" s="382"/>
      <c r="I22" s="10">
        <v>5</v>
      </c>
      <c r="J22" s="10">
        <v>5</v>
      </c>
      <c r="K22" s="4"/>
      <c r="L22" s="4"/>
      <c r="M22" s="4"/>
      <c r="N22" s="48"/>
      <c r="O22" s="170"/>
      <c r="P22" s="170"/>
      <c r="Q22" s="170"/>
      <c r="R22" s="170"/>
      <c r="S22" s="170"/>
      <c r="T22" s="170"/>
      <c r="U22" s="170"/>
      <c r="V22" s="170"/>
      <c r="W22" s="170"/>
      <c r="AB22" s="11"/>
      <c r="AC22" s="15"/>
      <c r="AD22" s="15"/>
      <c r="AE22" s="15"/>
      <c r="AF22" s="15"/>
      <c r="AI22" s="5"/>
    </row>
    <row r="23" spans="1:35" hidden="1" x14ac:dyDescent="0.25">
      <c r="F23" s="39"/>
      <c r="G23" s="382" t="s">
        <v>9</v>
      </c>
      <c r="H23" s="382"/>
      <c r="I23" s="10">
        <v>5</v>
      </c>
      <c r="J23" s="10">
        <v>5</v>
      </c>
      <c r="K23" s="4"/>
      <c r="L23" s="4"/>
      <c r="M23" s="4"/>
      <c r="N23" s="48"/>
      <c r="O23" s="170"/>
      <c r="P23" s="170"/>
      <c r="Q23" s="170"/>
      <c r="R23" s="170"/>
      <c r="S23" s="170"/>
      <c r="T23" s="170"/>
      <c r="U23" s="170"/>
      <c r="V23" s="170"/>
      <c r="W23" s="170"/>
      <c r="AB23" s="11"/>
      <c r="AC23" s="15"/>
      <c r="AD23" s="15"/>
      <c r="AE23" s="15"/>
      <c r="AF23" s="15"/>
      <c r="AI23" s="5"/>
    </row>
    <row r="24" spans="1:35" hidden="1" x14ac:dyDescent="0.25">
      <c r="F24" s="29"/>
      <c r="G24" s="382"/>
      <c r="H24" s="382"/>
      <c r="I24" s="10"/>
      <c r="J24" s="10"/>
      <c r="K24" s="4"/>
      <c r="L24" s="4"/>
      <c r="M24" s="4"/>
      <c r="N24" s="48"/>
      <c r="O24" s="170"/>
      <c r="P24" s="170"/>
      <c r="Q24" s="170"/>
      <c r="R24" s="170"/>
      <c r="S24" s="170"/>
      <c r="T24" s="170"/>
      <c r="U24" s="170"/>
      <c r="V24" s="170"/>
      <c r="W24" s="170"/>
      <c r="AB24" s="11"/>
      <c r="AC24" s="15"/>
      <c r="AD24" s="15"/>
      <c r="AE24" s="15"/>
      <c r="AF24" s="15"/>
      <c r="AI24" s="5"/>
    </row>
    <row r="25" spans="1:35" hidden="1" x14ac:dyDescent="0.25">
      <c r="F25" s="29"/>
      <c r="G25" s="39"/>
      <c r="H25" s="19"/>
      <c r="I25" s="400"/>
      <c r="J25" s="400"/>
      <c r="K25" s="4"/>
      <c r="L25" s="4"/>
      <c r="M25" s="4"/>
      <c r="N25" s="48"/>
      <c r="O25" s="170"/>
      <c r="P25" s="170"/>
      <c r="Q25" s="170"/>
      <c r="R25" s="170"/>
      <c r="S25" s="170"/>
      <c r="T25" s="170"/>
      <c r="U25" s="170"/>
      <c r="V25" s="170"/>
      <c r="W25" s="170"/>
      <c r="AA25" s="32"/>
      <c r="AB25" s="11"/>
      <c r="AC25" s="11"/>
      <c r="AD25" s="11"/>
      <c r="AE25" s="11"/>
      <c r="AF25" s="11"/>
    </row>
    <row r="26" spans="1:35" ht="16.5" customHeight="1" x14ac:dyDescent="0.3">
      <c r="F26" s="29">
        <v>14</v>
      </c>
      <c r="G26" s="374" t="s">
        <v>36</v>
      </c>
      <c r="H26" s="374"/>
      <c r="I26" s="337">
        <v>10</v>
      </c>
      <c r="J26" s="337"/>
      <c r="K26" s="23">
        <v>7.0000000000000007E-2</v>
      </c>
      <c r="L26" s="23">
        <v>8.1999999999999993</v>
      </c>
      <c r="M26" s="23">
        <v>7.0000000000000007E-2</v>
      </c>
      <c r="N26" s="167">
        <v>74</v>
      </c>
      <c r="O26" s="173">
        <v>3</v>
      </c>
      <c r="P26" s="173">
        <v>2.4</v>
      </c>
      <c r="Q26" s="173"/>
      <c r="R26" s="173">
        <v>3</v>
      </c>
      <c r="S26" s="173">
        <v>0.02</v>
      </c>
      <c r="T26" s="173">
        <v>63</v>
      </c>
      <c r="U26" s="173"/>
      <c r="V26" s="173">
        <v>0.01</v>
      </c>
      <c r="W26" s="170"/>
      <c r="AA26" s="36"/>
      <c r="AB26" s="11"/>
      <c r="AC26" s="11"/>
      <c r="AD26" s="11"/>
      <c r="AE26" s="11"/>
      <c r="AF26" s="11"/>
    </row>
    <row r="27" spans="1:35" ht="16.5" customHeight="1" x14ac:dyDescent="0.25">
      <c r="F27" s="4"/>
      <c r="G27" s="334" t="s">
        <v>299</v>
      </c>
      <c r="H27" s="334"/>
      <c r="I27" s="339">
        <v>100</v>
      </c>
      <c r="J27" s="333"/>
      <c r="K27" s="9">
        <v>7.7</v>
      </c>
      <c r="L27" s="9">
        <v>2.92</v>
      </c>
      <c r="M27" s="9">
        <v>50.5</v>
      </c>
      <c r="N27" s="105">
        <v>263</v>
      </c>
      <c r="O27" s="173">
        <v>53.8</v>
      </c>
      <c r="P27" s="173">
        <v>19</v>
      </c>
      <c r="Q27" s="173">
        <v>13</v>
      </c>
      <c r="R27" s="173">
        <v>35</v>
      </c>
      <c r="S27" s="173">
        <v>1.2</v>
      </c>
      <c r="T27" s="174"/>
      <c r="U27" s="173">
        <v>0.11</v>
      </c>
      <c r="V27" s="173">
        <v>0.03</v>
      </c>
      <c r="W27" s="170"/>
      <c r="AA27" s="31"/>
      <c r="AB27" s="11"/>
      <c r="AC27" s="11"/>
      <c r="AD27" s="11"/>
      <c r="AE27" s="11"/>
      <c r="AF27" s="11"/>
    </row>
    <row r="28" spans="1:35" ht="14.25" customHeight="1" x14ac:dyDescent="0.25">
      <c r="F28" s="9">
        <v>332</v>
      </c>
      <c r="G28" s="472" t="s">
        <v>286</v>
      </c>
      <c r="H28" s="473"/>
      <c r="I28" s="105">
        <v>53</v>
      </c>
      <c r="J28" s="126">
        <v>50</v>
      </c>
      <c r="K28" s="9">
        <v>5.85</v>
      </c>
      <c r="L28" s="9">
        <v>9.1999999999999993</v>
      </c>
      <c r="M28" s="9">
        <v>0.1</v>
      </c>
      <c r="N28" s="105">
        <v>108</v>
      </c>
      <c r="O28" s="176"/>
      <c r="P28" s="176"/>
      <c r="Q28" s="176"/>
      <c r="R28" s="176"/>
      <c r="S28" s="176"/>
      <c r="T28" s="176"/>
      <c r="U28" s="176"/>
      <c r="V28" s="176"/>
      <c r="W28" s="170"/>
      <c r="AA28" s="31"/>
      <c r="AB28" s="11"/>
      <c r="AC28" s="11"/>
      <c r="AD28" s="11"/>
      <c r="AE28" s="11"/>
      <c r="AF28" s="11"/>
    </row>
    <row r="29" spans="1:35" ht="25.5" customHeight="1" x14ac:dyDescent="0.25">
      <c r="F29" s="29">
        <v>258</v>
      </c>
      <c r="G29" s="375" t="s">
        <v>39</v>
      </c>
      <c r="H29" s="376"/>
      <c r="I29" s="333">
        <v>200</v>
      </c>
      <c r="J29" s="333"/>
      <c r="K29" s="9">
        <v>2.9</v>
      </c>
      <c r="L29" s="9">
        <v>2.6</v>
      </c>
      <c r="M29" s="9">
        <v>16.100000000000001</v>
      </c>
      <c r="N29" s="105">
        <v>98.6</v>
      </c>
      <c r="O29" s="173">
        <v>46.2</v>
      </c>
      <c r="P29" s="173">
        <v>25.7</v>
      </c>
      <c r="Q29" s="173">
        <v>7</v>
      </c>
      <c r="R29" s="173">
        <v>45</v>
      </c>
      <c r="S29" s="173">
        <v>0.13</v>
      </c>
      <c r="T29" s="173">
        <v>40</v>
      </c>
      <c r="U29" s="173">
        <v>0.04</v>
      </c>
      <c r="V29" s="173">
        <v>0.1</v>
      </c>
      <c r="W29" s="173">
        <v>1.3</v>
      </c>
      <c r="AA29" s="31"/>
      <c r="AB29" s="11"/>
      <c r="AC29" s="11"/>
      <c r="AD29" s="11"/>
      <c r="AE29" s="11"/>
      <c r="AF29" s="11"/>
    </row>
    <row r="30" spans="1:35" s="5" customFormat="1" ht="15" hidden="1" customHeight="1" x14ac:dyDescent="0.25">
      <c r="A30"/>
      <c r="B30"/>
      <c r="C30"/>
      <c r="D30"/>
      <c r="E30"/>
      <c r="F30" s="49"/>
      <c r="G30" s="382" t="s">
        <v>40</v>
      </c>
      <c r="H30" s="382"/>
      <c r="I30" s="8">
        <v>2</v>
      </c>
      <c r="J30" s="8">
        <v>2</v>
      </c>
      <c r="K30" s="3"/>
      <c r="L30" s="3"/>
      <c r="M30" s="3"/>
      <c r="N30" s="43"/>
      <c r="O30" s="211"/>
      <c r="P30" s="211"/>
      <c r="Q30" s="211"/>
      <c r="R30" s="211"/>
      <c r="S30" s="211"/>
      <c r="T30" s="211"/>
      <c r="U30" s="211"/>
      <c r="V30" s="211"/>
      <c r="W30" s="170"/>
      <c r="X30"/>
      <c r="Y30"/>
      <c r="AA30" s="31"/>
      <c r="AB30" s="11"/>
      <c r="AC30" s="11"/>
      <c r="AD30" s="11"/>
      <c r="AE30" s="11"/>
      <c r="AF30" s="11"/>
      <c r="AI30"/>
    </row>
    <row r="31" spans="1:35" s="5" customFormat="1" hidden="1" x14ac:dyDescent="0.25">
      <c r="A31"/>
      <c r="B31"/>
      <c r="C31"/>
      <c r="D31"/>
      <c r="E31"/>
      <c r="F31" s="49"/>
      <c r="G31" s="382" t="s">
        <v>41</v>
      </c>
      <c r="H31" s="382"/>
      <c r="I31" s="8">
        <v>107</v>
      </c>
      <c r="J31" s="8">
        <v>107</v>
      </c>
      <c r="K31" s="3"/>
      <c r="L31" s="3"/>
      <c r="M31" s="3"/>
      <c r="N31" s="43"/>
      <c r="O31" s="211"/>
      <c r="P31" s="211"/>
      <c r="Q31" s="211"/>
      <c r="R31" s="211"/>
      <c r="S31" s="211"/>
      <c r="T31" s="211"/>
      <c r="U31" s="211"/>
      <c r="V31" s="211"/>
      <c r="W31" s="170"/>
      <c r="X31"/>
      <c r="Y31"/>
      <c r="AA31" s="31"/>
      <c r="AB31" s="11"/>
      <c r="AC31" s="11"/>
      <c r="AD31" s="11"/>
      <c r="AE31" s="11"/>
      <c r="AF31" s="11"/>
      <c r="AI31"/>
    </row>
    <row r="32" spans="1:35" s="5" customFormat="1" hidden="1" x14ac:dyDescent="0.25">
      <c r="A32"/>
      <c r="B32"/>
      <c r="C32"/>
      <c r="D32"/>
      <c r="E32"/>
      <c r="F32" s="49"/>
      <c r="G32" s="382" t="s">
        <v>35</v>
      </c>
      <c r="H32" s="382"/>
      <c r="I32" s="8">
        <v>15</v>
      </c>
      <c r="J32" s="8">
        <v>15</v>
      </c>
      <c r="K32" s="3"/>
      <c r="L32" s="3"/>
      <c r="M32" s="3"/>
      <c r="N32" s="43"/>
      <c r="O32" s="211"/>
      <c r="P32" s="211"/>
      <c r="Q32" s="211"/>
      <c r="R32" s="211"/>
      <c r="S32" s="211"/>
      <c r="T32" s="211"/>
      <c r="U32" s="211"/>
      <c r="V32" s="211"/>
      <c r="W32" s="170"/>
      <c r="X32"/>
      <c r="Y32"/>
      <c r="AA32" s="31"/>
      <c r="AB32" s="11"/>
      <c r="AC32" s="11"/>
      <c r="AD32" s="11"/>
      <c r="AE32" s="11"/>
      <c r="AF32" s="11"/>
      <c r="AI32"/>
    </row>
    <row r="33" spans="1:35" s="5" customFormat="1" hidden="1" x14ac:dyDescent="0.25">
      <c r="A33"/>
      <c r="B33"/>
      <c r="C33"/>
      <c r="D33"/>
      <c r="E33"/>
      <c r="F33" s="49"/>
      <c r="G33" s="423" t="s">
        <v>33</v>
      </c>
      <c r="H33" s="392"/>
      <c r="I33" s="8">
        <v>100</v>
      </c>
      <c r="J33" s="8">
        <v>100</v>
      </c>
      <c r="K33" s="3"/>
      <c r="L33" s="3"/>
      <c r="M33" s="3"/>
      <c r="N33" s="43"/>
      <c r="O33" s="211"/>
      <c r="P33" s="211"/>
      <c r="Q33" s="211"/>
      <c r="R33" s="211"/>
      <c r="S33" s="211"/>
      <c r="T33" s="211"/>
      <c r="U33" s="211"/>
      <c r="V33" s="211"/>
      <c r="W33" s="170"/>
      <c r="X33"/>
      <c r="Y33"/>
      <c r="AA33" s="32"/>
      <c r="AB33" s="11"/>
      <c r="AC33" s="1"/>
      <c r="AD33" s="1"/>
      <c r="AE33" s="1"/>
      <c r="AF33" s="1"/>
      <c r="AI33"/>
    </row>
    <row r="34" spans="1:35" s="5" customFormat="1" x14ac:dyDescent="0.25">
      <c r="A34"/>
      <c r="B34"/>
      <c r="C34"/>
      <c r="D34"/>
      <c r="E34"/>
      <c r="F34" s="4"/>
      <c r="G34" s="340" t="s">
        <v>42</v>
      </c>
      <c r="H34" s="340"/>
      <c r="I34" s="341">
        <f>I18+I26+I27+J28+I29</f>
        <v>540</v>
      </c>
      <c r="J34" s="342"/>
      <c r="K34" s="3">
        <f>SUM(K18:K33)</f>
        <v>34.97</v>
      </c>
      <c r="L34" s="3">
        <f>SUM(L18:L33)</f>
        <v>39.220000000000006</v>
      </c>
      <c r="M34" s="3">
        <f>SUM(M18:M33)</f>
        <v>83.049999999999983</v>
      </c>
      <c r="N34" s="43">
        <f>SUM(N18:N33)</f>
        <v>875.4</v>
      </c>
      <c r="O34" s="211">
        <f>SUM(O18:O33)</f>
        <v>103</v>
      </c>
      <c r="P34" s="211">
        <f t="shared" ref="P34:W34" si="0">SUM(P18:P33)</f>
        <v>47.099999999999994</v>
      </c>
      <c r="Q34" s="211">
        <f t="shared" si="0"/>
        <v>20</v>
      </c>
      <c r="R34" s="211">
        <f t="shared" si="0"/>
        <v>83</v>
      </c>
      <c r="S34" s="211">
        <f t="shared" si="0"/>
        <v>1.35</v>
      </c>
      <c r="T34" s="211">
        <f t="shared" si="0"/>
        <v>103</v>
      </c>
      <c r="U34" s="211">
        <f t="shared" si="0"/>
        <v>0.15</v>
      </c>
      <c r="V34" s="211">
        <f t="shared" si="0"/>
        <v>0.14000000000000001</v>
      </c>
      <c r="W34" s="211">
        <f t="shared" si="0"/>
        <v>1.3</v>
      </c>
      <c r="X34"/>
      <c r="Y34"/>
      <c r="AA34" s="32"/>
      <c r="AB34" s="11"/>
      <c r="AC34" s="1"/>
      <c r="AD34" s="1"/>
      <c r="AE34" s="1"/>
      <c r="AF34" s="1"/>
      <c r="AI34"/>
    </row>
    <row r="35" spans="1:35" s="5" customFormat="1" x14ac:dyDescent="0.25">
      <c r="A35"/>
      <c r="B35"/>
      <c r="C35"/>
      <c r="D35"/>
      <c r="E35"/>
      <c r="F35" s="48"/>
      <c r="G35" s="26"/>
      <c r="H35" s="26"/>
      <c r="I35" s="27"/>
      <c r="J35" s="27"/>
      <c r="K35" s="27"/>
      <c r="L35" s="27"/>
      <c r="M35" s="27"/>
      <c r="N35" s="168">
        <f>N34/N116</f>
        <v>0.2569332953734984</v>
      </c>
      <c r="O35" s="226"/>
      <c r="P35" s="226"/>
      <c r="Q35" s="226"/>
      <c r="R35" s="226"/>
      <c r="S35" s="226"/>
      <c r="T35" s="226"/>
      <c r="U35" s="226"/>
      <c r="V35" s="226"/>
      <c r="W35" s="170"/>
      <c r="X35"/>
      <c r="Y35"/>
      <c r="AB35" s="11"/>
      <c r="AC35" s="35"/>
      <c r="AD35" s="35"/>
      <c r="AE35" s="35"/>
      <c r="AF35" s="35"/>
      <c r="AI35"/>
    </row>
    <row r="36" spans="1:35" s="5" customFormat="1" x14ac:dyDescent="0.25">
      <c r="A36"/>
      <c r="B36"/>
      <c r="C36"/>
      <c r="D36"/>
      <c r="E36"/>
      <c r="F36" s="333" t="s">
        <v>43</v>
      </c>
      <c r="G36" s="333"/>
      <c r="H36" s="333"/>
      <c r="I36" s="333"/>
      <c r="J36" s="333"/>
      <c r="K36" s="333"/>
      <c r="L36" s="333"/>
      <c r="M36" s="333"/>
      <c r="N36" s="346"/>
      <c r="O36" s="176"/>
      <c r="P36" s="176"/>
      <c r="Q36" s="176"/>
      <c r="R36" s="176"/>
      <c r="S36" s="176"/>
      <c r="T36" s="176"/>
      <c r="U36" s="176"/>
      <c r="V36" s="176"/>
      <c r="W36" s="170"/>
      <c r="X36"/>
      <c r="Y36"/>
      <c r="AB36" s="11"/>
      <c r="AC36" s="11"/>
      <c r="AD36" s="11"/>
      <c r="AE36" s="11"/>
      <c r="AF36" s="11"/>
      <c r="AI36"/>
    </row>
    <row r="37" spans="1:35" s="5" customFormat="1" ht="18.75" x14ac:dyDescent="0.3">
      <c r="A37"/>
      <c r="B37"/>
      <c r="C37"/>
      <c r="D37"/>
      <c r="E37"/>
      <c r="F37" s="4"/>
      <c r="G37" s="374" t="s">
        <v>44</v>
      </c>
      <c r="H37" s="374"/>
      <c r="I37" s="337">
        <v>285</v>
      </c>
      <c r="J37" s="337"/>
      <c r="K37" s="3">
        <f>K38+K39</f>
        <v>1.42</v>
      </c>
      <c r="L37" s="3">
        <f>L38+L39</f>
        <v>0.63</v>
      </c>
      <c r="M37" s="3">
        <f>M38+M39</f>
        <v>22.97</v>
      </c>
      <c r="N37" s="43">
        <f>N38+N39</f>
        <v>93</v>
      </c>
      <c r="O37" s="211"/>
      <c r="P37" s="211"/>
      <c r="Q37" s="211"/>
      <c r="R37" s="211"/>
      <c r="S37" s="211"/>
      <c r="T37" s="211"/>
      <c r="U37" s="211"/>
      <c r="V37" s="211"/>
      <c r="W37" s="170"/>
      <c r="X37"/>
      <c r="Y37"/>
      <c r="AA37" s="40"/>
      <c r="AB37" s="11"/>
      <c r="AC37" s="11"/>
      <c r="AD37" s="11"/>
      <c r="AE37" s="11"/>
      <c r="AF37" s="11"/>
      <c r="AI37"/>
    </row>
    <row r="38" spans="1:35" s="5" customFormat="1" ht="15" hidden="1" customHeight="1" x14ac:dyDescent="0.3">
      <c r="A38"/>
      <c r="B38"/>
      <c r="C38"/>
      <c r="D38"/>
      <c r="E38"/>
      <c r="F38" s="4"/>
      <c r="G38" s="382" t="s">
        <v>80</v>
      </c>
      <c r="H38" s="382"/>
      <c r="I38" s="400">
        <v>135</v>
      </c>
      <c r="J38" s="400"/>
      <c r="K38" s="8">
        <v>0.54</v>
      </c>
      <c r="L38" s="8">
        <v>0.41</v>
      </c>
      <c r="M38" s="1">
        <v>14.72</v>
      </c>
      <c r="N38" s="133">
        <v>56.7</v>
      </c>
      <c r="O38" s="171"/>
      <c r="P38" s="171"/>
      <c r="Q38" s="171"/>
      <c r="R38" s="171"/>
      <c r="S38" s="171"/>
      <c r="T38" s="171"/>
      <c r="U38" s="171"/>
      <c r="V38" s="171"/>
      <c r="W38" s="170"/>
      <c r="X38"/>
      <c r="Y38"/>
      <c r="AA38" s="40"/>
      <c r="AB38" s="11"/>
      <c r="AC38" s="11"/>
      <c r="AD38" s="11"/>
      <c r="AE38" s="11"/>
      <c r="AF38" s="11"/>
      <c r="AI38"/>
    </row>
    <row r="39" spans="1:35" s="5" customFormat="1" hidden="1" x14ac:dyDescent="0.25">
      <c r="A39"/>
      <c r="B39"/>
      <c r="C39"/>
      <c r="D39"/>
      <c r="E39"/>
      <c r="F39" s="4"/>
      <c r="G39" s="382" t="s">
        <v>176</v>
      </c>
      <c r="H39" s="382"/>
      <c r="I39" s="400">
        <v>150</v>
      </c>
      <c r="J39" s="400"/>
      <c r="K39" s="8">
        <v>0.88</v>
      </c>
      <c r="L39" s="8">
        <v>0.22</v>
      </c>
      <c r="M39" s="8">
        <v>8.25</v>
      </c>
      <c r="N39" s="133">
        <v>36.299999999999997</v>
      </c>
      <c r="O39" s="171"/>
      <c r="P39" s="171"/>
      <c r="Q39" s="171"/>
      <c r="R39" s="171"/>
      <c r="S39" s="171"/>
      <c r="T39" s="171"/>
      <c r="U39" s="171"/>
      <c r="V39" s="171"/>
      <c r="W39" s="170"/>
      <c r="X39"/>
      <c r="Y39"/>
      <c r="AB39" s="11"/>
      <c r="AC39" s="11"/>
      <c r="AD39" s="11"/>
      <c r="AE39" s="1"/>
      <c r="AF39" s="1"/>
      <c r="AI39"/>
    </row>
    <row r="40" spans="1:35" s="5" customFormat="1" x14ac:dyDescent="0.25">
      <c r="A40"/>
      <c r="B40"/>
      <c r="C40"/>
      <c r="D40"/>
      <c r="E40"/>
      <c r="F40" s="4"/>
      <c r="G40" s="340" t="s">
        <v>42</v>
      </c>
      <c r="H40" s="340"/>
      <c r="I40" s="337">
        <v>285</v>
      </c>
      <c r="J40" s="337"/>
      <c r="K40" s="3">
        <f>K37</f>
        <v>1.42</v>
      </c>
      <c r="L40" s="3">
        <f>L37</f>
        <v>0.63</v>
      </c>
      <c r="M40" s="3">
        <f>M37</f>
        <v>22.97</v>
      </c>
      <c r="N40" s="43">
        <f>N37</f>
        <v>93</v>
      </c>
      <c r="O40" s="176">
        <v>140</v>
      </c>
      <c r="P40" s="176">
        <v>8</v>
      </c>
      <c r="Q40" s="176">
        <v>12</v>
      </c>
      <c r="R40" s="176">
        <v>11</v>
      </c>
      <c r="S40" s="180" t="s">
        <v>349</v>
      </c>
      <c r="T40" s="180"/>
      <c r="U40" s="180" t="s">
        <v>350</v>
      </c>
      <c r="V40" s="180" t="s">
        <v>345</v>
      </c>
      <c r="W40" s="176">
        <v>28</v>
      </c>
      <c r="X40"/>
      <c r="Y40"/>
      <c r="AA40" s="32"/>
      <c r="AB40" s="11"/>
      <c r="AC40" s="11"/>
      <c r="AD40" s="11"/>
      <c r="AE40" s="11"/>
      <c r="AF40" s="11"/>
      <c r="AI40"/>
    </row>
    <row r="41" spans="1:35" s="5" customFormat="1" x14ac:dyDescent="0.25">
      <c r="A41"/>
      <c r="B41"/>
      <c r="C41"/>
      <c r="D41"/>
      <c r="E41"/>
      <c r="F41" s="48"/>
      <c r="G41" s="26"/>
      <c r="H41" s="26"/>
      <c r="I41" s="27"/>
      <c r="J41" s="27"/>
      <c r="K41" s="27"/>
      <c r="L41" s="27"/>
      <c r="M41" s="27"/>
      <c r="N41" s="168">
        <f>N40/N116</f>
        <v>2.729586071479935E-2</v>
      </c>
      <c r="O41" s="226"/>
      <c r="P41" s="226"/>
      <c r="Q41" s="226"/>
      <c r="R41" s="226"/>
      <c r="S41" s="226"/>
      <c r="T41" s="226"/>
      <c r="U41" s="226"/>
      <c r="V41" s="226"/>
      <c r="W41" s="170"/>
      <c r="X41"/>
      <c r="Y41"/>
      <c r="AB41" s="11"/>
      <c r="AC41" s="15"/>
      <c r="AD41" s="15"/>
      <c r="AE41" s="15"/>
      <c r="AF41" s="15"/>
      <c r="AI41"/>
    </row>
    <row r="42" spans="1:35" s="5" customFormat="1" ht="18.75" x14ac:dyDescent="0.3">
      <c r="A42"/>
      <c r="B42"/>
      <c r="C42"/>
      <c r="D42"/>
      <c r="E42"/>
      <c r="F42" s="333" t="s">
        <v>45</v>
      </c>
      <c r="G42" s="333"/>
      <c r="H42" s="333"/>
      <c r="I42" s="333"/>
      <c r="J42" s="333"/>
      <c r="K42" s="333"/>
      <c r="L42" s="333"/>
      <c r="M42" s="333"/>
      <c r="N42" s="346"/>
      <c r="O42" s="176"/>
      <c r="P42" s="176"/>
      <c r="Q42" s="176"/>
      <c r="R42" s="176"/>
      <c r="S42" s="176"/>
      <c r="T42" s="176"/>
      <c r="U42" s="176"/>
      <c r="V42" s="176"/>
      <c r="W42" s="170"/>
      <c r="X42"/>
      <c r="Y42"/>
      <c r="AA42" s="45"/>
      <c r="AB42" s="11"/>
      <c r="AC42" s="11"/>
      <c r="AD42" s="11"/>
      <c r="AE42" s="11"/>
      <c r="AF42" s="11"/>
      <c r="AI42"/>
    </row>
    <row r="43" spans="1:35" s="5" customFormat="1" ht="21.75" customHeight="1" x14ac:dyDescent="0.25">
      <c r="A43"/>
      <c r="B43"/>
      <c r="C43"/>
      <c r="D43"/>
      <c r="E43"/>
      <c r="F43" s="29">
        <v>29</v>
      </c>
      <c r="G43" s="375" t="s">
        <v>177</v>
      </c>
      <c r="H43" s="376"/>
      <c r="I43" s="333">
        <v>100</v>
      </c>
      <c r="J43" s="333"/>
      <c r="K43" s="9">
        <v>0.76</v>
      </c>
      <c r="L43" s="9">
        <v>5.13</v>
      </c>
      <c r="M43" s="9">
        <v>3.83</v>
      </c>
      <c r="N43" s="105">
        <v>63.46</v>
      </c>
      <c r="O43" s="173">
        <v>208</v>
      </c>
      <c r="P43" s="173">
        <v>25.4</v>
      </c>
      <c r="Q43" s="173">
        <v>18.8</v>
      </c>
      <c r="R43" s="173">
        <v>35.6</v>
      </c>
      <c r="S43" s="173">
        <v>0.66</v>
      </c>
      <c r="T43" s="173"/>
      <c r="U43" s="173">
        <v>0.03</v>
      </c>
      <c r="V43" s="173">
        <v>0.04</v>
      </c>
      <c r="W43" s="173">
        <v>13.2</v>
      </c>
      <c r="X43"/>
      <c r="Y43"/>
      <c r="AA43" s="31"/>
      <c r="AB43" s="11"/>
      <c r="AC43" s="11"/>
      <c r="AD43" s="11"/>
      <c r="AE43" s="11"/>
      <c r="AF43" s="11"/>
      <c r="AI43"/>
    </row>
    <row r="44" spans="1:35" s="5" customFormat="1" hidden="1" x14ac:dyDescent="0.25">
      <c r="A44"/>
      <c r="B44"/>
      <c r="C44"/>
      <c r="D44"/>
      <c r="E44"/>
      <c r="F44" s="4"/>
      <c r="G44" s="382" t="s">
        <v>82</v>
      </c>
      <c r="H44" s="382"/>
      <c r="I44" s="8">
        <v>42</v>
      </c>
      <c r="J44" s="8">
        <v>40</v>
      </c>
      <c r="K44" s="4"/>
      <c r="L44" s="4"/>
      <c r="M44" s="4"/>
      <c r="N44" s="48"/>
      <c r="O44" s="170"/>
      <c r="P44" s="170"/>
      <c r="Q44" s="170"/>
      <c r="R44" s="170"/>
      <c r="S44" s="170"/>
      <c r="T44" s="170"/>
      <c r="U44" s="170"/>
      <c r="V44" s="170"/>
      <c r="W44" s="170"/>
      <c r="X44"/>
      <c r="Y44"/>
      <c r="AA44" s="32"/>
      <c r="AB44" s="11"/>
      <c r="AC44" s="11"/>
      <c r="AD44" s="11"/>
      <c r="AE44" s="11"/>
      <c r="AF44" s="11"/>
      <c r="AI44"/>
    </row>
    <row r="45" spans="1:35" s="5" customFormat="1" hidden="1" x14ac:dyDescent="0.25">
      <c r="A45"/>
      <c r="B45"/>
      <c r="C45"/>
      <c r="D45"/>
      <c r="E45"/>
      <c r="F45" s="4"/>
      <c r="G45" s="382" t="s">
        <v>83</v>
      </c>
      <c r="H45" s="382"/>
      <c r="I45" s="8">
        <v>18</v>
      </c>
      <c r="J45" s="8">
        <v>13</v>
      </c>
      <c r="K45" s="4"/>
      <c r="L45" s="4"/>
      <c r="M45" s="4"/>
      <c r="N45" s="48"/>
      <c r="O45" s="170"/>
      <c r="P45" s="170"/>
      <c r="Q45" s="170"/>
      <c r="R45" s="170"/>
      <c r="S45" s="170"/>
      <c r="T45" s="170"/>
      <c r="U45" s="170"/>
      <c r="V45" s="170"/>
      <c r="W45" s="170"/>
      <c r="X45"/>
      <c r="Y45"/>
      <c r="AA45" s="32"/>
      <c r="AB45" s="11"/>
      <c r="AC45" s="11"/>
      <c r="AD45" s="11"/>
      <c r="AE45" s="11"/>
      <c r="AF45" s="11"/>
      <c r="AI45"/>
    </row>
    <row r="46" spans="1:35" s="5" customFormat="1" hidden="1" x14ac:dyDescent="0.25">
      <c r="A46"/>
      <c r="B46"/>
      <c r="C46"/>
      <c r="D46"/>
      <c r="E46"/>
      <c r="F46" s="4"/>
      <c r="G46" s="382" t="s">
        <v>84</v>
      </c>
      <c r="H46" s="382"/>
      <c r="I46" s="8">
        <v>53</v>
      </c>
      <c r="J46" s="8">
        <v>45</v>
      </c>
      <c r="K46" s="4"/>
      <c r="L46" s="4"/>
      <c r="M46" s="4"/>
      <c r="N46" s="48"/>
      <c r="O46" s="170"/>
      <c r="P46" s="170"/>
      <c r="Q46" s="170"/>
      <c r="R46" s="170"/>
      <c r="S46" s="170"/>
      <c r="T46" s="170"/>
      <c r="U46" s="170"/>
      <c r="V46" s="170"/>
      <c r="W46" s="170"/>
      <c r="X46"/>
      <c r="Y46"/>
      <c r="AA46" s="32"/>
      <c r="AB46" s="11"/>
      <c r="AC46" s="11"/>
      <c r="AD46" s="11"/>
      <c r="AE46" s="11"/>
      <c r="AF46" s="11"/>
      <c r="AI46"/>
    </row>
    <row r="47" spans="1:35" s="5" customFormat="1" hidden="1" x14ac:dyDescent="0.25">
      <c r="A47"/>
      <c r="B47"/>
      <c r="C47"/>
      <c r="D47"/>
      <c r="E47"/>
      <c r="F47" s="4"/>
      <c r="G47" s="382" t="s">
        <v>10</v>
      </c>
      <c r="H47" s="382"/>
      <c r="I47" s="10">
        <v>5</v>
      </c>
      <c r="J47" s="10">
        <v>5</v>
      </c>
      <c r="K47" s="4"/>
      <c r="L47" s="4"/>
      <c r="M47" s="4"/>
      <c r="N47" s="48"/>
      <c r="O47" s="170"/>
      <c r="P47" s="170"/>
      <c r="Q47" s="170"/>
      <c r="R47" s="170"/>
      <c r="S47" s="170"/>
      <c r="T47" s="170"/>
      <c r="U47" s="170"/>
      <c r="V47" s="170"/>
      <c r="W47" s="170"/>
      <c r="X47"/>
      <c r="Y47"/>
      <c r="AA47" s="32"/>
      <c r="AB47" s="11"/>
      <c r="AC47" s="11"/>
      <c r="AD47" s="11"/>
      <c r="AE47" s="11"/>
      <c r="AF47" s="11"/>
      <c r="AI47"/>
    </row>
    <row r="48" spans="1:35" x14ac:dyDescent="0.25">
      <c r="F48" s="10">
        <v>101</v>
      </c>
      <c r="G48" s="374" t="s">
        <v>217</v>
      </c>
      <c r="H48" s="374"/>
      <c r="I48" s="337">
        <v>300</v>
      </c>
      <c r="J48" s="337"/>
      <c r="K48" s="3">
        <v>5.81</v>
      </c>
      <c r="L48" s="3">
        <v>6.74</v>
      </c>
      <c r="M48" s="3">
        <v>17.11</v>
      </c>
      <c r="N48" s="43">
        <v>151.77000000000001</v>
      </c>
      <c r="O48" s="171">
        <v>270</v>
      </c>
      <c r="P48" s="171">
        <v>21</v>
      </c>
      <c r="Q48" s="171">
        <v>18.2</v>
      </c>
      <c r="R48" s="171">
        <v>45</v>
      </c>
      <c r="S48" s="171">
        <v>1</v>
      </c>
      <c r="T48" s="171"/>
      <c r="U48" s="171">
        <v>0.1</v>
      </c>
      <c r="V48" s="171">
        <v>0.06</v>
      </c>
      <c r="W48" s="173">
        <v>9.9</v>
      </c>
      <c r="AA48" s="32"/>
      <c r="AB48" s="11"/>
      <c r="AC48" s="1"/>
      <c r="AD48" s="1"/>
      <c r="AE48" s="1"/>
      <c r="AF48" s="1"/>
    </row>
    <row r="49" spans="6:34" ht="15" hidden="1" customHeight="1" x14ac:dyDescent="0.25">
      <c r="F49" s="4"/>
      <c r="G49" s="547" t="s">
        <v>100</v>
      </c>
      <c r="H49" s="547"/>
      <c r="I49" s="2">
        <v>50</v>
      </c>
      <c r="J49" s="2">
        <v>37</v>
      </c>
      <c r="K49" s="4"/>
      <c r="L49" s="4"/>
      <c r="M49" s="4"/>
      <c r="N49" s="48"/>
      <c r="O49" s="170"/>
      <c r="P49" s="170"/>
      <c r="Q49" s="170"/>
      <c r="R49" s="170"/>
      <c r="S49" s="170"/>
      <c r="T49" s="170"/>
      <c r="U49" s="170"/>
      <c r="V49" s="170"/>
      <c r="W49" s="173"/>
      <c r="AA49" s="32"/>
      <c r="AB49" s="11"/>
      <c r="AC49" s="1"/>
      <c r="AD49" s="1"/>
      <c r="AE49" s="1"/>
      <c r="AF49" s="1"/>
    </row>
    <row r="50" spans="6:34" hidden="1" x14ac:dyDescent="0.25">
      <c r="F50" s="4"/>
      <c r="G50" s="382" t="s">
        <v>31</v>
      </c>
      <c r="H50" s="382"/>
      <c r="I50" s="10">
        <v>12</v>
      </c>
      <c r="J50" s="10">
        <v>12</v>
      </c>
      <c r="K50" s="4"/>
      <c r="L50" s="4"/>
      <c r="M50" s="4"/>
      <c r="N50" s="48"/>
      <c r="O50" s="170"/>
      <c r="P50" s="170"/>
      <c r="Q50" s="170"/>
      <c r="R50" s="170"/>
      <c r="S50" s="170"/>
      <c r="T50" s="170"/>
      <c r="U50" s="170"/>
      <c r="V50" s="170"/>
      <c r="W50" s="173"/>
      <c r="AA50" s="32"/>
      <c r="AB50" s="11"/>
      <c r="AC50" s="15"/>
      <c r="AD50" s="15"/>
      <c r="AE50" s="15"/>
      <c r="AF50" s="15"/>
    </row>
    <row r="51" spans="6:34" ht="18.75" hidden="1" x14ac:dyDescent="0.3">
      <c r="F51" s="4"/>
      <c r="G51" s="382" t="s">
        <v>5</v>
      </c>
      <c r="H51" s="382"/>
      <c r="I51" s="10">
        <v>100</v>
      </c>
      <c r="J51" s="10">
        <v>75</v>
      </c>
      <c r="K51" s="4"/>
      <c r="L51" s="4"/>
      <c r="M51" s="4"/>
      <c r="N51" s="48"/>
      <c r="O51" s="170"/>
      <c r="P51" s="170"/>
      <c r="Q51" s="170"/>
      <c r="R51" s="170"/>
      <c r="S51" s="170"/>
      <c r="T51" s="170"/>
      <c r="U51" s="170"/>
      <c r="V51" s="170"/>
      <c r="W51" s="173"/>
      <c r="AA51" s="45"/>
      <c r="AB51" s="11"/>
      <c r="AC51" s="11"/>
      <c r="AD51" s="11"/>
      <c r="AE51" s="11"/>
      <c r="AF51" s="11"/>
    </row>
    <row r="52" spans="6:34" hidden="1" x14ac:dyDescent="0.25">
      <c r="F52" s="4"/>
      <c r="G52" s="382" t="s">
        <v>53</v>
      </c>
      <c r="H52" s="382"/>
      <c r="I52" s="10">
        <v>15</v>
      </c>
      <c r="J52" s="10">
        <v>12</v>
      </c>
      <c r="K52" s="4"/>
      <c r="L52" s="4"/>
      <c r="M52" s="4"/>
      <c r="N52" s="48"/>
      <c r="O52" s="170"/>
      <c r="P52" s="170"/>
      <c r="Q52" s="170"/>
      <c r="R52" s="170"/>
      <c r="S52" s="170"/>
      <c r="T52" s="170"/>
      <c r="U52" s="170"/>
      <c r="V52" s="170"/>
      <c r="W52" s="173"/>
      <c r="AA52" s="32"/>
      <c r="AB52" s="11"/>
      <c r="AC52" s="1"/>
      <c r="AD52" s="1"/>
      <c r="AE52" s="1"/>
      <c r="AF52" s="1"/>
    </row>
    <row r="53" spans="6:34" hidden="1" x14ac:dyDescent="0.25">
      <c r="F53" s="4"/>
      <c r="G53" s="382" t="s">
        <v>49</v>
      </c>
      <c r="H53" s="382"/>
      <c r="I53" s="10">
        <v>15</v>
      </c>
      <c r="J53" s="10">
        <v>12</v>
      </c>
      <c r="K53" s="4"/>
      <c r="L53" s="4"/>
      <c r="M53" s="4"/>
      <c r="N53" s="48"/>
      <c r="O53" s="170"/>
      <c r="P53" s="170"/>
      <c r="Q53" s="170"/>
      <c r="R53" s="170"/>
      <c r="S53" s="170"/>
      <c r="T53" s="170"/>
      <c r="U53" s="170"/>
      <c r="V53" s="170"/>
      <c r="W53" s="173"/>
      <c r="AA53" s="32"/>
      <c r="AB53" s="11"/>
      <c r="AC53" s="1"/>
      <c r="AD53" s="1"/>
      <c r="AE53" s="1"/>
      <c r="AF53" s="1"/>
    </row>
    <row r="54" spans="6:34" hidden="1" x14ac:dyDescent="0.25">
      <c r="F54" s="4"/>
      <c r="G54" s="382" t="s">
        <v>10</v>
      </c>
      <c r="H54" s="382"/>
      <c r="I54" s="10">
        <v>3</v>
      </c>
      <c r="J54" s="10">
        <v>3</v>
      </c>
      <c r="K54" s="4"/>
      <c r="L54" s="4"/>
      <c r="M54" s="4"/>
      <c r="N54" s="48"/>
      <c r="O54" s="170"/>
      <c r="P54" s="170"/>
      <c r="Q54" s="170"/>
      <c r="R54" s="170"/>
      <c r="S54" s="170"/>
      <c r="T54" s="170"/>
      <c r="U54" s="170"/>
      <c r="V54" s="170"/>
      <c r="W54" s="173"/>
      <c r="AA54" s="32"/>
      <c r="AB54" s="11"/>
      <c r="AC54" s="15"/>
      <c r="AD54" s="15"/>
      <c r="AE54" s="15"/>
      <c r="AF54" s="15"/>
    </row>
    <row r="55" spans="6:34" ht="15.75" hidden="1" x14ac:dyDescent="0.25">
      <c r="F55" s="4"/>
      <c r="G55" s="382" t="s">
        <v>41</v>
      </c>
      <c r="H55" s="382"/>
      <c r="I55" s="10">
        <v>225</v>
      </c>
      <c r="J55" s="10">
        <v>225</v>
      </c>
      <c r="K55" s="4"/>
      <c r="L55" s="4"/>
      <c r="M55" s="4"/>
      <c r="N55" s="48"/>
      <c r="O55" s="170"/>
      <c r="P55" s="170"/>
      <c r="Q55" s="170"/>
      <c r="R55" s="170"/>
      <c r="S55" s="170"/>
      <c r="T55" s="170"/>
      <c r="U55" s="170"/>
      <c r="V55" s="170"/>
      <c r="W55" s="173"/>
      <c r="AB55" s="11"/>
      <c r="AC55" s="50"/>
      <c r="AD55" s="50"/>
      <c r="AE55" s="50"/>
      <c r="AF55" s="50"/>
    </row>
    <row r="56" spans="6:34" ht="18.75" customHeight="1" x14ac:dyDescent="0.25">
      <c r="F56" s="10">
        <v>282</v>
      </c>
      <c r="G56" s="334" t="s">
        <v>186</v>
      </c>
      <c r="H56" s="334"/>
      <c r="I56" s="333">
        <v>120</v>
      </c>
      <c r="J56" s="333"/>
      <c r="K56" s="9">
        <v>18.25</v>
      </c>
      <c r="L56" s="9">
        <v>15.56</v>
      </c>
      <c r="M56" s="9">
        <v>10.08</v>
      </c>
      <c r="N56" s="105">
        <v>284.38</v>
      </c>
      <c r="O56" s="173">
        <v>303</v>
      </c>
      <c r="P56" s="173">
        <v>24</v>
      </c>
      <c r="Q56" s="173">
        <v>18.399999999999999</v>
      </c>
      <c r="R56" s="173">
        <v>272</v>
      </c>
      <c r="S56" s="173">
        <v>14</v>
      </c>
      <c r="T56" s="173">
        <v>7926</v>
      </c>
      <c r="U56" s="173">
        <v>0.26</v>
      </c>
      <c r="V56" s="173">
        <v>1.98</v>
      </c>
      <c r="W56" s="173">
        <v>95.2</v>
      </c>
      <c r="Y56" s="5"/>
      <c r="AB56" s="11"/>
      <c r="AC56" s="11"/>
      <c r="AD56" s="11"/>
      <c r="AE56" s="11"/>
      <c r="AF56" s="11"/>
      <c r="AG56" s="15"/>
      <c r="AH56" s="15"/>
    </row>
    <row r="57" spans="6:34" ht="24.75" hidden="1" customHeight="1" x14ac:dyDescent="0.25">
      <c r="F57" s="4"/>
      <c r="G57" s="382" t="s">
        <v>128</v>
      </c>
      <c r="H57" s="382"/>
      <c r="I57" s="10">
        <v>120</v>
      </c>
      <c r="J57" s="10">
        <v>100</v>
      </c>
      <c r="K57" s="4"/>
      <c r="L57" s="4"/>
      <c r="M57" s="4"/>
      <c r="N57" s="48"/>
      <c r="O57" s="170"/>
      <c r="P57" s="170"/>
      <c r="Q57" s="170"/>
      <c r="R57" s="170"/>
      <c r="S57" s="170"/>
      <c r="T57" s="170"/>
      <c r="U57" s="170"/>
      <c r="V57" s="170"/>
      <c r="W57" s="173"/>
      <c r="Y57" s="5"/>
      <c r="AA57" s="474"/>
      <c r="AB57" s="474"/>
      <c r="AC57" s="11"/>
      <c r="AD57" s="11"/>
    </row>
    <row r="58" spans="6:34" hidden="1" x14ac:dyDescent="0.25">
      <c r="F58" s="4"/>
      <c r="G58" s="382" t="s">
        <v>9</v>
      </c>
      <c r="H58" s="382"/>
      <c r="I58" s="57">
        <v>10</v>
      </c>
      <c r="J58" s="10">
        <v>10</v>
      </c>
      <c r="K58" s="4"/>
      <c r="L58" s="4"/>
      <c r="M58" s="4"/>
      <c r="N58" s="48"/>
      <c r="O58" s="170"/>
      <c r="P58" s="170"/>
      <c r="Q58" s="170"/>
      <c r="R58" s="170"/>
      <c r="S58" s="170"/>
      <c r="T58" s="170"/>
      <c r="U58" s="170"/>
      <c r="V58" s="170"/>
      <c r="W58" s="173"/>
      <c r="Y58" s="5"/>
      <c r="AA58" s="78"/>
      <c r="AB58" s="78"/>
      <c r="AC58" s="11"/>
      <c r="AD58" s="11"/>
    </row>
    <row r="59" spans="6:34" hidden="1" x14ac:dyDescent="0.25">
      <c r="F59" s="4"/>
      <c r="G59" s="382" t="s">
        <v>8</v>
      </c>
      <c r="H59" s="382"/>
      <c r="I59" s="10">
        <v>10</v>
      </c>
      <c r="J59" s="10">
        <v>10</v>
      </c>
      <c r="K59" s="4"/>
      <c r="L59" s="4"/>
      <c r="M59" s="4"/>
      <c r="N59" s="48"/>
      <c r="O59" s="170"/>
      <c r="P59" s="170"/>
      <c r="Q59" s="170"/>
      <c r="R59" s="170"/>
      <c r="S59" s="170"/>
      <c r="T59" s="170"/>
      <c r="U59" s="170"/>
      <c r="V59" s="170"/>
      <c r="W59" s="173"/>
      <c r="Y59" s="5"/>
      <c r="AA59" s="78"/>
      <c r="AB59" s="78"/>
      <c r="AC59" s="11"/>
      <c r="AD59" s="11"/>
    </row>
    <row r="60" spans="6:34" hidden="1" x14ac:dyDescent="0.25">
      <c r="F60" s="4"/>
      <c r="G60" s="381" t="s">
        <v>189</v>
      </c>
      <c r="H60" s="382"/>
      <c r="I60" s="57">
        <v>16</v>
      </c>
      <c r="J60" s="10">
        <v>16</v>
      </c>
      <c r="K60" s="4"/>
      <c r="L60" s="4"/>
      <c r="M60" s="4"/>
      <c r="N60" s="48"/>
      <c r="O60" s="170"/>
      <c r="P60" s="170"/>
      <c r="Q60" s="170"/>
      <c r="R60" s="170"/>
      <c r="S60" s="170"/>
      <c r="T60" s="170"/>
      <c r="U60" s="170"/>
      <c r="V60" s="170"/>
      <c r="W60" s="173"/>
      <c r="Y60" s="5"/>
      <c r="AA60" s="78"/>
      <c r="AB60" s="78"/>
      <c r="AC60" s="11"/>
      <c r="AD60" s="11"/>
    </row>
    <row r="61" spans="6:34" hidden="1" x14ac:dyDescent="0.25">
      <c r="F61" s="4"/>
      <c r="G61" s="477" t="s">
        <v>7</v>
      </c>
      <c r="H61" s="478"/>
      <c r="I61" s="57">
        <v>10</v>
      </c>
      <c r="J61" s="10">
        <v>10</v>
      </c>
      <c r="K61" s="4"/>
      <c r="L61" s="4"/>
      <c r="M61" s="4"/>
      <c r="N61" s="48"/>
      <c r="O61" s="170"/>
      <c r="P61" s="170"/>
      <c r="Q61" s="170"/>
      <c r="R61" s="170"/>
      <c r="S61" s="170"/>
      <c r="T61" s="170"/>
      <c r="U61" s="170"/>
      <c r="V61" s="170"/>
      <c r="W61" s="173"/>
      <c r="Y61" s="5"/>
      <c r="AA61" s="78"/>
      <c r="AB61" s="78"/>
      <c r="AC61" s="11"/>
      <c r="AD61" s="11"/>
    </row>
    <row r="62" spans="6:34" hidden="1" x14ac:dyDescent="0.25">
      <c r="F62" s="4"/>
      <c r="G62" s="477" t="s">
        <v>107</v>
      </c>
      <c r="H62" s="478"/>
      <c r="I62" s="57"/>
      <c r="J62" s="10">
        <v>136</v>
      </c>
      <c r="K62" s="4"/>
      <c r="L62" s="4"/>
      <c r="M62" s="4"/>
      <c r="N62" s="48"/>
      <c r="O62" s="170"/>
      <c r="P62" s="170"/>
      <c r="Q62" s="170"/>
      <c r="R62" s="170"/>
      <c r="S62" s="170"/>
      <c r="T62" s="170"/>
      <c r="U62" s="170"/>
      <c r="V62" s="170"/>
      <c r="W62" s="173"/>
      <c r="Y62" s="5"/>
      <c r="AA62" s="78"/>
      <c r="AB62" s="78"/>
      <c r="AC62" s="11"/>
      <c r="AD62" s="11"/>
    </row>
    <row r="63" spans="6:34" hidden="1" x14ac:dyDescent="0.25">
      <c r="F63" s="4"/>
      <c r="G63" s="381" t="s">
        <v>10</v>
      </c>
      <c r="H63" s="382"/>
      <c r="I63" s="57">
        <v>8</v>
      </c>
      <c r="J63" s="10">
        <v>8</v>
      </c>
      <c r="K63" s="4"/>
      <c r="L63" s="4"/>
      <c r="M63" s="4"/>
      <c r="N63" s="48"/>
      <c r="O63" s="170"/>
      <c r="P63" s="170"/>
      <c r="Q63" s="170"/>
      <c r="R63" s="170"/>
      <c r="S63" s="170"/>
      <c r="T63" s="170"/>
      <c r="U63" s="170"/>
      <c r="V63" s="170"/>
      <c r="W63" s="173"/>
      <c r="Y63" s="5"/>
      <c r="AA63" s="474"/>
      <c r="AB63" s="474"/>
      <c r="AC63" s="11"/>
      <c r="AD63" s="11"/>
    </row>
    <row r="64" spans="6:34" ht="29.25" customHeight="1" x14ac:dyDescent="0.25">
      <c r="F64" s="29">
        <v>111</v>
      </c>
      <c r="G64" s="375" t="s">
        <v>273</v>
      </c>
      <c r="H64" s="376"/>
      <c r="I64" s="333">
        <v>150</v>
      </c>
      <c r="J64" s="333"/>
      <c r="K64" s="9">
        <v>5.25</v>
      </c>
      <c r="L64" s="9">
        <v>6.32</v>
      </c>
      <c r="M64" s="9">
        <v>30.38</v>
      </c>
      <c r="N64" s="105">
        <v>200.12</v>
      </c>
      <c r="O64" s="173">
        <v>116</v>
      </c>
      <c r="P64" s="173">
        <v>16</v>
      </c>
      <c r="Q64" s="173">
        <v>14</v>
      </c>
      <c r="R64" s="173">
        <v>42</v>
      </c>
      <c r="S64" s="173">
        <v>0.86</v>
      </c>
      <c r="T64" s="173"/>
      <c r="U64" s="173">
        <v>0.06</v>
      </c>
      <c r="V64" s="173">
        <v>0.03</v>
      </c>
      <c r="W64" s="173">
        <v>2.2000000000000002</v>
      </c>
      <c r="Y64" s="5"/>
      <c r="AA64" s="474"/>
      <c r="AB64" s="474"/>
      <c r="AC64" s="11"/>
      <c r="AD64" s="11"/>
    </row>
    <row r="65" spans="6:40" hidden="1" x14ac:dyDescent="0.25">
      <c r="F65" s="4"/>
      <c r="G65" s="382" t="s">
        <v>135</v>
      </c>
      <c r="H65" s="382"/>
      <c r="I65" s="10">
        <v>35</v>
      </c>
      <c r="J65" s="10">
        <v>35</v>
      </c>
      <c r="K65" s="4"/>
      <c r="L65" s="4"/>
      <c r="M65" s="4"/>
      <c r="N65" s="48"/>
      <c r="O65" s="170"/>
      <c r="P65" s="170"/>
      <c r="Q65" s="170"/>
      <c r="R65" s="170"/>
      <c r="S65" s="170"/>
      <c r="T65" s="170"/>
      <c r="U65" s="170"/>
      <c r="V65" s="170"/>
      <c r="W65" s="173"/>
      <c r="Y65" s="5"/>
      <c r="AA65" s="436"/>
      <c r="AB65" s="436"/>
      <c r="AC65" s="322"/>
      <c r="AD65" s="322"/>
      <c r="AE65" s="15"/>
      <c r="AF65" s="15"/>
      <c r="AG65" s="15"/>
      <c r="AH65" s="15"/>
    </row>
    <row r="66" spans="6:40" hidden="1" x14ac:dyDescent="0.25">
      <c r="F66" s="4"/>
      <c r="G66" s="382" t="s">
        <v>9</v>
      </c>
      <c r="H66" s="382"/>
      <c r="I66" s="10">
        <v>15</v>
      </c>
      <c r="J66" s="10">
        <v>15</v>
      </c>
      <c r="K66" s="4"/>
      <c r="L66" s="4"/>
      <c r="M66" s="4"/>
      <c r="N66" s="48"/>
      <c r="O66" s="170"/>
      <c r="P66" s="170"/>
      <c r="Q66" s="170"/>
      <c r="R66" s="170"/>
      <c r="S66" s="170"/>
      <c r="T66" s="170"/>
      <c r="U66" s="170"/>
      <c r="V66" s="170"/>
      <c r="W66" s="173"/>
      <c r="Y66" s="5"/>
      <c r="AA66" s="432"/>
      <c r="AB66" s="432"/>
      <c r="AC66" s="11"/>
      <c r="AD66" s="11"/>
    </row>
    <row r="67" spans="6:40" hidden="1" x14ac:dyDescent="0.25">
      <c r="F67" s="4"/>
      <c r="G67" s="382" t="s">
        <v>178</v>
      </c>
      <c r="H67" s="382"/>
      <c r="I67" s="10">
        <v>5</v>
      </c>
      <c r="J67" s="10">
        <v>5</v>
      </c>
      <c r="K67" s="4"/>
      <c r="L67" s="4"/>
      <c r="M67" s="4"/>
      <c r="N67" s="48"/>
      <c r="O67" s="170"/>
      <c r="P67" s="170"/>
      <c r="Q67" s="170"/>
      <c r="R67" s="170"/>
      <c r="S67" s="170"/>
      <c r="T67" s="170"/>
      <c r="U67" s="170"/>
      <c r="V67" s="170"/>
      <c r="W67" s="173"/>
      <c r="Y67" s="5"/>
      <c r="AA67" s="51"/>
      <c r="AB67" s="52"/>
      <c r="AC67" s="11"/>
      <c r="AD67" s="11"/>
    </row>
    <row r="68" spans="6:40" hidden="1" x14ac:dyDescent="0.25">
      <c r="F68" s="4"/>
      <c r="G68" s="382" t="s">
        <v>49</v>
      </c>
      <c r="H68" s="382"/>
      <c r="I68" s="10">
        <v>20</v>
      </c>
      <c r="J68" s="10">
        <v>16</v>
      </c>
      <c r="K68" s="4"/>
      <c r="L68" s="4"/>
      <c r="M68" s="4"/>
      <c r="N68" s="48"/>
      <c r="O68" s="170"/>
      <c r="P68" s="170"/>
      <c r="Q68" s="170"/>
      <c r="R68" s="170"/>
      <c r="S68" s="170"/>
      <c r="T68" s="170"/>
      <c r="U68" s="170"/>
      <c r="V68" s="170"/>
      <c r="W68" s="173"/>
      <c r="Y68" s="5"/>
      <c r="AA68" s="51"/>
      <c r="AB68" s="52"/>
      <c r="AC68" s="11"/>
      <c r="AD68" s="11"/>
    </row>
    <row r="69" spans="6:40" hidden="1" x14ac:dyDescent="0.25">
      <c r="F69" s="4"/>
      <c r="G69" s="382" t="s">
        <v>53</v>
      </c>
      <c r="H69" s="382"/>
      <c r="I69" s="10">
        <v>35</v>
      </c>
      <c r="J69" s="10">
        <v>28</v>
      </c>
      <c r="K69" s="4"/>
      <c r="L69" s="4"/>
      <c r="M69" s="4"/>
      <c r="N69" s="48"/>
      <c r="O69" s="170"/>
      <c r="P69" s="170"/>
      <c r="Q69" s="170"/>
      <c r="R69" s="170"/>
      <c r="S69" s="170"/>
      <c r="T69" s="170"/>
      <c r="U69" s="170"/>
      <c r="V69" s="170"/>
      <c r="W69" s="173"/>
      <c r="Y69" s="5"/>
      <c r="AA69" s="474"/>
      <c r="AB69" s="474"/>
      <c r="AC69" s="11"/>
      <c r="AD69" s="11"/>
    </row>
    <row r="70" spans="6:40" hidden="1" x14ac:dyDescent="0.25">
      <c r="F70" s="4"/>
      <c r="G70" s="382" t="s">
        <v>48</v>
      </c>
      <c r="H70" s="382"/>
      <c r="I70" s="10">
        <v>35</v>
      </c>
      <c r="J70" s="59">
        <v>22</v>
      </c>
      <c r="K70" s="4"/>
      <c r="L70" s="4"/>
      <c r="M70" s="4"/>
      <c r="N70" s="48"/>
      <c r="O70" s="170"/>
      <c r="P70" s="170"/>
      <c r="Q70" s="170"/>
      <c r="R70" s="170"/>
      <c r="S70" s="170"/>
      <c r="T70" s="170"/>
      <c r="U70" s="170"/>
      <c r="V70" s="170"/>
      <c r="W70" s="173"/>
      <c r="Y70" s="5"/>
      <c r="AA70" s="474"/>
      <c r="AB70" s="474"/>
      <c r="AC70" s="11"/>
      <c r="AD70" s="11"/>
    </row>
    <row r="71" spans="6:40" ht="29.25" customHeight="1" x14ac:dyDescent="0.25">
      <c r="F71" s="4"/>
      <c r="G71" s="334" t="s">
        <v>38</v>
      </c>
      <c r="H71" s="334"/>
      <c r="I71" s="346">
        <v>75</v>
      </c>
      <c r="J71" s="348"/>
      <c r="K71" s="9">
        <v>5.7</v>
      </c>
      <c r="L71" s="9">
        <v>1.2</v>
      </c>
      <c r="M71" s="9">
        <v>35.9</v>
      </c>
      <c r="N71" s="105">
        <v>176.2</v>
      </c>
      <c r="O71" s="173">
        <v>65.23</v>
      </c>
      <c r="P71" s="173">
        <v>9.3800000000000008</v>
      </c>
      <c r="Q71" s="173">
        <v>16</v>
      </c>
      <c r="R71" s="173">
        <v>86.7</v>
      </c>
      <c r="S71" s="173">
        <v>2.7</v>
      </c>
      <c r="T71" s="173"/>
      <c r="U71" s="173">
        <v>0.2</v>
      </c>
      <c r="V71" s="173">
        <v>0.22</v>
      </c>
      <c r="W71" s="173"/>
      <c r="Y71" s="5"/>
      <c r="AA71" s="78"/>
      <c r="AB71" s="78"/>
      <c r="AC71" s="11"/>
      <c r="AD71" s="11"/>
    </row>
    <row r="72" spans="6:40" ht="33" customHeight="1" x14ac:dyDescent="0.25">
      <c r="F72" s="4"/>
      <c r="G72" s="334" t="s">
        <v>17</v>
      </c>
      <c r="H72" s="334"/>
      <c r="I72" s="333">
        <v>75</v>
      </c>
      <c r="J72" s="333"/>
      <c r="K72" s="9">
        <v>5.4</v>
      </c>
      <c r="L72" s="9">
        <v>0.84</v>
      </c>
      <c r="M72" s="9">
        <v>34.700000000000003</v>
      </c>
      <c r="N72" s="105">
        <v>177.7</v>
      </c>
      <c r="O72" s="173">
        <v>67.34</v>
      </c>
      <c r="P72" s="173">
        <v>34.700000000000003</v>
      </c>
      <c r="Q72" s="173">
        <v>15</v>
      </c>
      <c r="R72" s="173">
        <v>83.7</v>
      </c>
      <c r="S72" s="173">
        <v>2.1</v>
      </c>
      <c r="T72" s="173"/>
      <c r="U72" s="173">
        <v>0.2</v>
      </c>
      <c r="V72" s="173">
        <v>0.22</v>
      </c>
      <c r="W72" s="173"/>
      <c r="Y72" s="5"/>
      <c r="Z72" s="47"/>
      <c r="AA72" s="32"/>
      <c r="AB72" s="11"/>
      <c r="AC72" s="11"/>
      <c r="AD72" s="11"/>
      <c r="AE72" s="11"/>
      <c r="AF72" s="11"/>
      <c r="AG72" s="11"/>
      <c r="AI72" s="5"/>
      <c r="AJ72" s="5"/>
      <c r="AK72" s="5"/>
      <c r="AL72" s="5"/>
      <c r="AM72" s="5"/>
      <c r="AN72" s="5"/>
    </row>
    <row r="73" spans="6:40" ht="32.25" customHeight="1" x14ac:dyDescent="0.25">
      <c r="F73" s="2">
        <v>255</v>
      </c>
      <c r="G73" s="375" t="s">
        <v>101</v>
      </c>
      <c r="H73" s="376"/>
      <c r="I73" s="346">
        <v>200</v>
      </c>
      <c r="J73" s="348"/>
      <c r="K73" s="9">
        <v>0.44</v>
      </c>
      <c r="L73" s="9">
        <v>0.02</v>
      </c>
      <c r="M73" s="9">
        <v>31.74</v>
      </c>
      <c r="N73" s="105">
        <v>125.8</v>
      </c>
      <c r="O73" s="201">
        <v>29.3</v>
      </c>
      <c r="P73" s="201">
        <v>32.4</v>
      </c>
      <c r="Q73" s="201">
        <v>12.4</v>
      </c>
      <c r="R73" s="201">
        <v>23.44</v>
      </c>
      <c r="S73" s="201">
        <v>0.7</v>
      </c>
      <c r="T73" s="201"/>
      <c r="U73" s="201">
        <v>1.6E-2</v>
      </c>
      <c r="V73" s="201">
        <v>2.4E-2</v>
      </c>
      <c r="W73" s="201">
        <v>0.72</v>
      </c>
      <c r="Y73" s="5"/>
      <c r="AA73" s="32"/>
      <c r="AB73" s="11"/>
      <c r="AC73" s="11"/>
      <c r="AD73" s="11"/>
      <c r="AE73" s="11"/>
      <c r="AF73" s="93"/>
      <c r="AG73" s="455"/>
      <c r="AH73" s="455"/>
      <c r="AI73" s="322"/>
      <c r="AJ73" s="322"/>
      <c r="AK73" s="15"/>
      <c r="AL73" s="15"/>
      <c r="AM73" s="15"/>
      <c r="AN73" s="15"/>
    </row>
    <row r="74" spans="6:40" hidden="1" x14ac:dyDescent="0.25">
      <c r="F74" s="17"/>
      <c r="G74" s="382" t="s">
        <v>57</v>
      </c>
      <c r="H74" s="382"/>
      <c r="I74" s="8">
        <v>20</v>
      </c>
      <c r="J74" s="8">
        <v>25</v>
      </c>
      <c r="K74" s="3"/>
      <c r="L74" s="3"/>
      <c r="M74" s="3"/>
      <c r="N74" s="43"/>
      <c r="O74" s="211"/>
      <c r="P74" s="211"/>
      <c r="Q74" s="211"/>
      <c r="R74" s="211"/>
      <c r="S74" s="211"/>
      <c r="T74" s="211"/>
      <c r="U74" s="211"/>
      <c r="V74" s="211"/>
      <c r="W74" s="170"/>
      <c r="Y74" s="5"/>
      <c r="Z74" s="34"/>
      <c r="AB74" s="11"/>
      <c r="AC74" s="1"/>
      <c r="AD74" s="1"/>
      <c r="AE74" s="1"/>
      <c r="AF74" s="93"/>
      <c r="AG74" s="430"/>
      <c r="AH74" s="430"/>
      <c r="AI74" s="15"/>
      <c r="AJ74" s="15"/>
      <c r="AK74" s="15"/>
      <c r="AL74" s="15"/>
      <c r="AM74" s="15"/>
      <c r="AN74" s="15"/>
    </row>
    <row r="75" spans="6:40" hidden="1" x14ac:dyDescent="0.25">
      <c r="F75" s="17"/>
      <c r="G75" s="382" t="s">
        <v>35</v>
      </c>
      <c r="H75" s="382"/>
      <c r="I75" s="8">
        <v>20</v>
      </c>
      <c r="J75" s="8">
        <v>20</v>
      </c>
      <c r="K75" s="3"/>
      <c r="L75" s="3"/>
      <c r="M75" s="3"/>
      <c r="N75" s="43"/>
      <c r="O75" s="211"/>
      <c r="P75" s="211"/>
      <c r="Q75" s="211"/>
      <c r="R75" s="211"/>
      <c r="S75" s="211"/>
      <c r="T75" s="211"/>
      <c r="U75" s="211"/>
      <c r="V75" s="211"/>
      <c r="W75" s="170"/>
      <c r="Y75" s="5"/>
      <c r="AA75" s="31"/>
      <c r="AB75" s="11"/>
      <c r="AC75" s="11"/>
      <c r="AD75" s="11"/>
      <c r="AE75" s="11"/>
      <c r="AF75" s="93"/>
      <c r="AG75" s="430"/>
      <c r="AH75" s="430"/>
      <c r="AI75" s="15"/>
      <c r="AJ75" s="15"/>
      <c r="AK75" s="15"/>
      <c r="AL75" s="15"/>
      <c r="AM75" s="15"/>
      <c r="AN75" s="15"/>
    </row>
    <row r="76" spans="6:40" hidden="1" x14ac:dyDescent="0.25">
      <c r="F76" s="17"/>
      <c r="G76" s="382" t="s">
        <v>41</v>
      </c>
      <c r="H76" s="382"/>
      <c r="I76" s="8">
        <v>190</v>
      </c>
      <c r="J76" s="8">
        <v>190</v>
      </c>
      <c r="K76" s="3"/>
      <c r="L76" s="3"/>
      <c r="M76" s="3"/>
      <c r="N76" s="43"/>
      <c r="O76" s="211"/>
      <c r="P76" s="211"/>
      <c r="Q76" s="211"/>
      <c r="R76" s="211"/>
      <c r="S76" s="211"/>
      <c r="T76" s="211"/>
      <c r="U76" s="211"/>
      <c r="V76" s="211"/>
      <c r="W76" s="170"/>
      <c r="Y76" s="5"/>
      <c r="Z76" s="47"/>
      <c r="AB76" s="11"/>
      <c r="AC76" s="11"/>
      <c r="AD76" s="11"/>
      <c r="AE76" s="11"/>
      <c r="AF76" s="93"/>
      <c r="AG76" s="430"/>
      <c r="AH76" s="430"/>
      <c r="AI76" s="15"/>
      <c r="AJ76" s="15"/>
      <c r="AK76" s="15"/>
      <c r="AL76" s="15"/>
      <c r="AM76" s="15"/>
      <c r="AN76" s="15"/>
    </row>
    <row r="77" spans="6:40" hidden="1" x14ac:dyDescent="0.25">
      <c r="F77" s="17"/>
      <c r="G77" s="382" t="s">
        <v>58</v>
      </c>
      <c r="H77" s="382"/>
      <c r="I77" s="8">
        <v>25</v>
      </c>
      <c r="J77" s="8">
        <v>25</v>
      </c>
      <c r="K77" s="3"/>
      <c r="L77" s="3"/>
      <c r="M77" s="3"/>
      <c r="N77" s="43"/>
      <c r="O77" s="211"/>
      <c r="P77" s="211"/>
      <c r="Q77" s="211"/>
      <c r="R77" s="211"/>
      <c r="S77" s="211"/>
      <c r="T77" s="211"/>
      <c r="U77" s="211"/>
      <c r="V77" s="211"/>
      <c r="W77" s="170"/>
      <c r="Y77" s="5"/>
      <c r="Z77" s="47"/>
      <c r="AB77" s="11"/>
      <c r="AC77" s="11"/>
      <c r="AD77" s="11"/>
      <c r="AE77" s="11"/>
      <c r="AF77" s="93"/>
      <c r="AG77" s="430"/>
      <c r="AH77" s="430"/>
      <c r="AI77" s="15"/>
      <c r="AJ77" s="15"/>
      <c r="AK77" s="15"/>
      <c r="AL77" s="15"/>
      <c r="AM77" s="15"/>
      <c r="AN77" s="15"/>
    </row>
    <row r="78" spans="6:40" ht="18.75" x14ac:dyDescent="0.3">
      <c r="F78" s="4"/>
      <c r="G78" s="340" t="s">
        <v>42</v>
      </c>
      <c r="H78" s="340"/>
      <c r="I78" s="341">
        <f>I43+I48+I56+I64+I71+I73</f>
        <v>945</v>
      </c>
      <c r="J78" s="342"/>
      <c r="K78" s="3">
        <f>SUM(K43:K77)</f>
        <v>41.61</v>
      </c>
      <c r="L78" s="3">
        <f>SUM(L43:L77)</f>
        <v>35.810000000000009</v>
      </c>
      <c r="M78" s="3">
        <f>SUM(M43:M77)</f>
        <v>163.74</v>
      </c>
      <c r="N78" s="43">
        <f>SUM(N43:N77)</f>
        <v>1179.43</v>
      </c>
      <c r="O78" s="211">
        <f>SUM(O43:O77)</f>
        <v>1058.8699999999999</v>
      </c>
      <c r="P78" s="211">
        <f t="shared" ref="P78:W78" si="1">SUM(P43:P77)</f>
        <v>162.88000000000002</v>
      </c>
      <c r="Q78" s="211">
        <f t="shared" si="1"/>
        <v>112.80000000000001</v>
      </c>
      <c r="R78" s="211">
        <f t="shared" si="1"/>
        <v>588.44000000000005</v>
      </c>
      <c r="S78" s="211">
        <f t="shared" si="1"/>
        <v>22.02</v>
      </c>
      <c r="T78" s="211">
        <f t="shared" si="1"/>
        <v>7926</v>
      </c>
      <c r="U78" s="211">
        <f t="shared" si="1"/>
        <v>0.8660000000000001</v>
      </c>
      <c r="V78" s="211">
        <f t="shared" si="1"/>
        <v>2.5740000000000003</v>
      </c>
      <c r="W78" s="211">
        <f t="shared" si="1"/>
        <v>121.22000000000001</v>
      </c>
      <c r="Y78" s="5"/>
      <c r="Z78" s="47"/>
      <c r="AA78" s="31"/>
      <c r="AB78" s="11"/>
      <c r="AC78" s="11"/>
      <c r="AD78" s="11"/>
      <c r="AE78" s="11"/>
      <c r="AF78" s="11"/>
      <c r="AG78" s="62"/>
      <c r="AI78" s="5"/>
      <c r="AJ78" s="5"/>
      <c r="AK78" s="5"/>
      <c r="AL78" s="5"/>
      <c r="AM78" s="5"/>
      <c r="AN78" s="5"/>
    </row>
    <row r="79" spans="6:40" ht="18.75" x14ac:dyDescent="0.3">
      <c r="F79" s="48"/>
      <c r="G79" s="26"/>
      <c r="H79" s="26"/>
      <c r="I79" s="27"/>
      <c r="J79" s="27"/>
      <c r="K79" s="27"/>
      <c r="L79" s="27"/>
      <c r="M79" s="27"/>
      <c r="N79" s="168">
        <f>N78/N116</f>
        <v>0.34616727960059995</v>
      </c>
      <c r="O79" s="226"/>
      <c r="P79" s="226"/>
      <c r="Q79" s="226"/>
      <c r="R79" s="226"/>
      <c r="S79" s="226"/>
      <c r="T79" s="226"/>
      <c r="U79" s="226"/>
      <c r="V79" s="226"/>
      <c r="W79" s="170"/>
      <c r="Y79" s="5"/>
      <c r="Z79" s="47"/>
      <c r="AA79" s="31"/>
      <c r="AB79" s="11"/>
      <c r="AC79" s="11"/>
      <c r="AD79" s="11"/>
      <c r="AE79" s="11"/>
      <c r="AF79" s="11"/>
      <c r="AG79" s="62"/>
      <c r="AI79" s="5"/>
    </row>
    <row r="80" spans="6:40" x14ac:dyDescent="0.25">
      <c r="F80" s="333" t="s">
        <v>59</v>
      </c>
      <c r="G80" s="333"/>
      <c r="H80" s="333"/>
      <c r="I80" s="333"/>
      <c r="J80" s="333"/>
      <c r="K80" s="333"/>
      <c r="L80" s="333"/>
      <c r="M80" s="333"/>
      <c r="N80" s="346"/>
      <c r="O80" s="176"/>
      <c r="P80" s="176"/>
      <c r="Q80" s="176"/>
      <c r="R80" s="176"/>
      <c r="S80" s="176"/>
      <c r="T80" s="176"/>
      <c r="U80" s="176"/>
      <c r="V80" s="176"/>
      <c r="W80" s="170"/>
      <c r="Y80" s="5"/>
      <c r="Z80" s="47"/>
      <c r="AC80" s="34"/>
      <c r="AD80" s="34"/>
      <c r="AE80" s="34"/>
      <c r="AF80" s="34"/>
      <c r="AG80" s="33"/>
    </row>
    <row r="81" spans="1:35" x14ac:dyDescent="0.25">
      <c r="F81" s="29">
        <v>389</v>
      </c>
      <c r="G81" s="338" t="s">
        <v>60</v>
      </c>
      <c r="H81" s="349"/>
      <c r="I81" s="337">
        <v>200</v>
      </c>
      <c r="J81" s="337"/>
      <c r="K81" s="3">
        <v>0.8</v>
      </c>
      <c r="L81" s="3">
        <v>0.6</v>
      </c>
      <c r="M81" s="3">
        <v>22</v>
      </c>
      <c r="N81" s="43">
        <v>92</v>
      </c>
      <c r="O81" s="173">
        <v>120</v>
      </c>
      <c r="P81" s="173">
        <v>14</v>
      </c>
      <c r="Q81" s="173">
        <v>8</v>
      </c>
      <c r="R81" s="173">
        <v>14</v>
      </c>
      <c r="S81" s="173">
        <v>1.4</v>
      </c>
      <c r="T81" s="173"/>
      <c r="U81" s="173">
        <v>0.02</v>
      </c>
      <c r="V81" s="173">
        <v>0.02</v>
      </c>
      <c r="W81" s="173">
        <v>4</v>
      </c>
      <c r="Y81" s="5"/>
      <c r="Z81" s="47"/>
      <c r="AA81" s="32"/>
      <c r="AG81" s="33"/>
    </row>
    <row r="82" spans="1:35" x14ac:dyDescent="0.25">
      <c r="F82" s="4"/>
      <c r="G82" s="388" t="s">
        <v>324</v>
      </c>
      <c r="H82" s="388"/>
      <c r="I82" s="3">
        <v>60</v>
      </c>
      <c r="J82" s="3">
        <v>60</v>
      </c>
      <c r="K82" s="3">
        <v>3.96</v>
      </c>
      <c r="L82" s="3">
        <v>7</v>
      </c>
      <c r="M82" s="3">
        <v>18.04</v>
      </c>
      <c r="N82" s="43">
        <v>201</v>
      </c>
      <c r="O82" s="171">
        <v>192</v>
      </c>
      <c r="P82" s="171">
        <v>60</v>
      </c>
      <c r="Q82" s="171">
        <v>49</v>
      </c>
      <c r="R82" s="171">
        <v>127</v>
      </c>
      <c r="S82" s="171">
        <v>0.9</v>
      </c>
      <c r="T82" s="171"/>
      <c r="U82" s="171">
        <v>0.1</v>
      </c>
      <c r="V82" s="171">
        <v>0.06</v>
      </c>
      <c r="W82" s="170"/>
      <c r="Y82" s="5"/>
      <c r="AA82" s="32"/>
      <c r="AB82" s="11"/>
      <c r="AC82" s="15"/>
      <c r="AD82" s="15"/>
      <c r="AE82" s="15"/>
      <c r="AF82" s="15"/>
      <c r="AG82" s="33"/>
    </row>
    <row r="83" spans="1:35" hidden="1" x14ac:dyDescent="0.25">
      <c r="F83" s="4"/>
      <c r="G83" s="382"/>
      <c r="H83" s="382"/>
      <c r="I83" s="8"/>
      <c r="J83" s="8"/>
      <c r="K83" s="3"/>
      <c r="L83" s="3"/>
      <c r="M83" s="3"/>
      <c r="N83" s="43"/>
      <c r="O83" s="211"/>
      <c r="P83" s="211"/>
      <c r="Q83" s="211"/>
      <c r="R83" s="211"/>
      <c r="S83" s="211"/>
      <c r="T83" s="211"/>
      <c r="U83" s="211"/>
      <c r="V83" s="211"/>
      <c r="W83" s="170"/>
      <c r="Y83" s="5"/>
      <c r="AA83" s="32"/>
      <c r="AB83" s="11"/>
      <c r="AC83" s="15"/>
      <c r="AD83" s="15"/>
      <c r="AE83" s="15"/>
      <c r="AF83" s="15"/>
      <c r="AG83" s="33"/>
    </row>
    <row r="84" spans="1:35" s="5" customFormat="1" ht="18.75" x14ac:dyDescent="0.3">
      <c r="A84"/>
      <c r="B84"/>
      <c r="C84"/>
      <c r="D84"/>
      <c r="E84"/>
      <c r="F84" s="4"/>
      <c r="G84" s="340" t="s">
        <v>42</v>
      </c>
      <c r="H84" s="340"/>
      <c r="I84" s="341">
        <f>I81+I82</f>
        <v>260</v>
      </c>
      <c r="J84" s="342"/>
      <c r="K84" s="3">
        <f>K81+K82</f>
        <v>4.76</v>
      </c>
      <c r="L84" s="3">
        <f>L81+L82</f>
        <v>7.6</v>
      </c>
      <c r="M84" s="3">
        <f>M81+M82</f>
        <v>40.04</v>
      </c>
      <c r="N84" s="43">
        <f>N81+N82</f>
        <v>293</v>
      </c>
      <c r="O84" s="211">
        <f>SUM(O81:O83)</f>
        <v>312</v>
      </c>
      <c r="P84" s="211">
        <f t="shared" ref="P84:W84" si="2">SUM(P81:P83)</f>
        <v>74</v>
      </c>
      <c r="Q84" s="211">
        <f t="shared" si="2"/>
        <v>57</v>
      </c>
      <c r="R84" s="211">
        <f t="shared" si="2"/>
        <v>141</v>
      </c>
      <c r="S84" s="211">
        <f t="shared" si="2"/>
        <v>2.2999999999999998</v>
      </c>
      <c r="T84" s="211">
        <f t="shared" si="2"/>
        <v>0</v>
      </c>
      <c r="U84" s="211">
        <f t="shared" si="2"/>
        <v>0.12000000000000001</v>
      </c>
      <c r="V84" s="211">
        <f t="shared" si="2"/>
        <v>0.08</v>
      </c>
      <c r="W84" s="211">
        <f t="shared" si="2"/>
        <v>4</v>
      </c>
      <c r="X84"/>
      <c r="AA84" s="36"/>
      <c r="AG84" s="33"/>
      <c r="AI84"/>
    </row>
    <row r="85" spans="1:35" s="5" customFormat="1" ht="18.75" x14ac:dyDescent="0.3">
      <c r="A85"/>
      <c r="B85"/>
      <c r="C85"/>
      <c r="D85"/>
      <c r="E85"/>
      <c r="F85" s="48"/>
      <c r="G85" s="26"/>
      <c r="H85" s="26"/>
      <c r="I85" s="27"/>
      <c r="J85" s="27"/>
      <c r="K85" s="27"/>
      <c r="L85" s="27"/>
      <c r="M85" s="27"/>
      <c r="N85" s="168">
        <f>N84/N116</f>
        <v>8.5996636445550639E-2</v>
      </c>
      <c r="O85" s="226"/>
      <c r="P85" s="226"/>
      <c r="Q85" s="226"/>
      <c r="R85" s="226"/>
      <c r="S85" s="226"/>
      <c r="T85" s="226"/>
      <c r="U85" s="226"/>
      <c r="V85" s="226"/>
      <c r="W85" s="170"/>
      <c r="X85"/>
      <c r="AA85" s="36"/>
      <c r="AG85" s="33"/>
      <c r="AI85"/>
    </row>
    <row r="86" spans="1:35" s="5" customFormat="1" x14ac:dyDescent="0.25">
      <c r="A86"/>
      <c r="B86"/>
      <c r="C86"/>
      <c r="D86"/>
      <c r="E86"/>
      <c r="F86" s="333" t="s">
        <v>74</v>
      </c>
      <c r="G86" s="333"/>
      <c r="H86" s="333"/>
      <c r="I86" s="333"/>
      <c r="J86" s="333"/>
      <c r="K86" s="333"/>
      <c r="L86" s="333"/>
      <c r="M86" s="333"/>
      <c r="N86" s="346"/>
      <c r="O86" s="176"/>
      <c r="P86" s="176"/>
      <c r="Q86" s="176"/>
      <c r="R86" s="176"/>
      <c r="S86" s="176"/>
      <c r="T86" s="176"/>
      <c r="U86" s="176"/>
      <c r="V86" s="176"/>
      <c r="W86" s="170"/>
      <c r="X86"/>
      <c r="Z86" s="47"/>
      <c r="AA86" s="31"/>
      <c r="AB86" s="11"/>
      <c r="AC86" s="11"/>
      <c r="AD86" s="11"/>
      <c r="AE86" s="11"/>
      <c r="AF86" s="11"/>
      <c r="AG86" s="63"/>
      <c r="AI86"/>
    </row>
    <row r="87" spans="1:35" s="5" customFormat="1" ht="28.5" customHeight="1" x14ac:dyDescent="0.25">
      <c r="A87"/>
      <c r="B87"/>
      <c r="C87"/>
      <c r="D87"/>
      <c r="E87"/>
      <c r="F87" s="29">
        <v>149</v>
      </c>
      <c r="G87" s="375" t="s">
        <v>180</v>
      </c>
      <c r="H87" s="376"/>
      <c r="I87" s="333">
        <v>350</v>
      </c>
      <c r="J87" s="333"/>
      <c r="K87" s="9">
        <v>15.7</v>
      </c>
      <c r="L87" s="9">
        <v>10.42</v>
      </c>
      <c r="M87" s="9">
        <v>48.08</v>
      </c>
      <c r="N87" s="105">
        <v>336.71</v>
      </c>
      <c r="O87" s="173">
        <v>1062</v>
      </c>
      <c r="P87" s="173">
        <v>90</v>
      </c>
      <c r="Q87" s="173">
        <v>95</v>
      </c>
      <c r="R87" s="173">
        <v>336</v>
      </c>
      <c r="S87" s="173">
        <v>2.2999999999999998</v>
      </c>
      <c r="T87" s="173">
        <v>120</v>
      </c>
      <c r="U87" s="173">
        <v>2.5</v>
      </c>
      <c r="V87" s="173">
        <v>2.2000000000000002</v>
      </c>
      <c r="W87" s="173">
        <v>16.8</v>
      </c>
      <c r="X87"/>
      <c r="AA87" s="31"/>
      <c r="AB87" s="11"/>
      <c r="AC87" s="55"/>
      <c r="AD87" s="55"/>
      <c r="AE87" s="55"/>
      <c r="AF87" s="55"/>
      <c r="AI87"/>
    </row>
    <row r="88" spans="1:35" s="5" customFormat="1" hidden="1" x14ac:dyDescent="0.25">
      <c r="A88"/>
      <c r="B88"/>
      <c r="C88"/>
      <c r="D88"/>
      <c r="E88"/>
      <c r="F88" s="82"/>
      <c r="G88" s="355" t="s">
        <v>301</v>
      </c>
      <c r="H88" s="350"/>
      <c r="I88" s="10">
        <v>196</v>
      </c>
      <c r="J88" s="10">
        <v>170</v>
      </c>
      <c r="K88" s="4"/>
      <c r="L88" s="4"/>
      <c r="M88" s="4"/>
      <c r="N88" s="48"/>
      <c r="O88" s="170"/>
      <c r="P88" s="170"/>
      <c r="Q88" s="170"/>
      <c r="R88" s="170"/>
      <c r="S88" s="170"/>
      <c r="T88" s="170"/>
      <c r="U88" s="170"/>
      <c r="V88" s="170"/>
      <c r="W88" s="170"/>
      <c r="X88"/>
      <c r="AA88" s="31"/>
      <c r="AB88" s="11"/>
      <c r="AC88" s="11"/>
      <c r="AD88" s="11"/>
      <c r="AE88" s="11"/>
      <c r="AF88" s="11"/>
      <c r="AI88"/>
    </row>
    <row r="89" spans="1:35" s="5" customFormat="1" hidden="1" x14ac:dyDescent="0.25">
      <c r="A89"/>
      <c r="B89"/>
      <c r="C89"/>
      <c r="D89"/>
      <c r="E89"/>
      <c r="F89" s="82"/>
      <c r="G89" s="350" t="s">
        <v>4</v>
      </c>
      <c r="H89" s="350"/>
      <c r="I89" s="10">
        <v>10</v>
      </c>
      <c r="J89" s="10">
        <v>10</v>
      </c>
      <c r="K89" s="4"/>
      <c r="L89" s="4"/>
      <c r="M89" s="4"/>
      <c r="N89" s="48"/>
      <c r="O89" s="170"/>
      <c r="P89" s="170"/>
      <c r="Q89" s="170"/>
      <c r="R89" s="170"/>
      <c r="S89" s="170"/>
      <c r="T89" s="170"/>
      <c r="U89" s="170"/>
      <c r="V89" s="170"/>
      <c r="W89" s="170"/>
      <c r="X89"/>
      <c r="AA89" s="31"/>
      <c r="AB89" s="11"/>
      <c r="AC89" s="11"/>
      <c r="AD89" s="11"/>
      <c r="AE89" s="11"/>
      <c r="AF89" s="11"/>
      <c r="AI89"/>
    </row>
    <row r="90" spans="1:35" s="5" customFormat="1" ht="15" hidden="1" customHeight="1" x14ac:dyDescent="0.25">
      <c r="A90"/>
      <c r="B90"/>
      <c r="C90"/>
      <c r="D90"/>
      <c r="E90"/>
      <c r="F90" s="82"/>
      <c r="G90" s="350" t="s">
        <v>10</v>
      </c>
      <c r="H90" s="350"/>
      <c r="I90" s="10">
        <v>1</v>
      </c>
      <c r="J90" s="10">
        <v>1</v>
      </c>
      <c r="K90" s="4"/>
      <c r="L90" s="4"/>
      <c r="M90" s="4"/>
      <c r="N90" s="48"/>
      <c r="O90" s="170"/>
      <c r="P90" s="170"/>
      <c r="Q90" s="170"/>
      <c r="R90" s="170"/>
      <c r="S90" s="170"/>
      <c r="T90" s="170"/>
      <c r="U90" s="170"/>
      <c r="V90" s="170"/>
      <c r="W90" s="170"/>
      <c r="X90"/>
      <c r="Y90"/>
      <c r="AA90" s="31"/>
      <c r="AB90" s="33"/>
      <c r="AC90" s="11"/>
      <c r="AD90" s="11"/>
      <c r="AE90" s="11"/>
      <c r="AF90" s="11"/>
      <c r="AI90"/>
    </row>
    <row r="91" spans="1:35" s="5" customFormat="1" hidden="1" x14ac:dyDescent="0.25">
      <c r="A91"/>
      <c r="B91"/>
      <c r="C91"/>
      <c r="D91"/>
      <c r="E91"/>
      <c r="F91" s="82"/>
      <c r="G91" s="350" t="s">
        <v>136</v>
      </c>
      <c r="H91" s="350"/>
      <c r="I91" s="57">
        <v>400</v>
      </c>
      <c r="J91" s="10">
        <v>300</v>
      </c>
      <c r="K91" s="4"/>
      <c r="L91" s="4"/>
      <c r="M91" s="4"/>
      <c r="N91" s="48"/>
      <c r="O91" s="170"/>
      <c r="P91" s="170"/>
      <c r="Q91" s="170"/>
      <c r="R91" s="170"/>
      <c r="S91" s="170"/>
      <c r="T91" s="170"/>
      <c r="U91" s="170"/>
      <c r="V91" s="170"/>
      <c r="W91" s="170"/>
      <c r="X91"/>
      <c r="Y91"/>
      <c r="AA91" s="32"/>
      <c r="AB91" s="11"/>
      <c r="AC91" s="1"/>
      <c r="AD91" s="1"/>
      <c r="AE91" s="1"/>
      <c r="AF91" s="1"/>
      <c r="AI91"/>
    </row>
    <row r="92" spans="1:35" s="5" customFormat="1" hidden="1" x14ac:dyDescent="0.25">
      <c r="A92"/>
      <c r="B92"/>
      <c r="C92"/>
      <c r="D92"/>
      <c r="E92"/>
      <c r="F92" s="82"/>
      <c r="G92" s="350" t="s">
        <v>33</v>
      </c>
      <c r="H92" s="350"/>
      <c r="I92" s="57">
        <v>80</v>
      </c>
      <c r="J92" s="10">
        <v>80</v>
      </c>
      <c r="K92" s="4"/>
      <c r="L92" s="4"/>
      <c r="M92" s="4"/>
      <c r="N92" s="48"/>
      <c r="O92" s="170"/>
      <c r="P92" s="170"/>
      <c r="Q92" s="170"/>
      <c r="R92" s="170"/>
      <c r="S92" s="170"/>
      <c r="T92" s="170"/>
      <c r="U92" s="170"/>
      <c r="V92" s="170"/>
      <c r="W92" s="170"/>
      <c r="X92"/>
      <c r="Y92"/>
      <c r="AA92" s="32"/>
      <c r="AB92" s="11"/>
      <c r="AC92" s="1"/>
      <c r="AD92" s="1"/>
      <c r="AE92" s="1"/>
      <c r="AF92" s="1"/>
      <c r="AI92"/>
    </row>
    <row r="93" spans="1:35" s="5" customFormat="1" hidden="1" x14ac:dyDescent="0.25">
      <c r="A93"/>
      <c r="B93"/>
      <c r="C93"/>
      <c r="D93"/>
      <c r="E93"/>
      <c r="F93" s="82"/>
      <c r="G93" s="350" t="s">
        <v>9</v>
      </c>
      <c r="H93" s="350"/>
      <c r="I93" s="10">
        <v>15</v>
      </c>
      <c r="J93" s="10">
        <v>15</v>
      </c>
      <c r="K93" s="4"/>
      <c r="L93" s="4"/>
      <c r="M93" s="4"/>
      <c r="N93" s="48"/>
      <c r="O93" s="170"/>
      <c r="P93" s="170"/>
      <c r="Q93" s="170"/>
      <c r="R93" s="170"/>
      <c r="S93" s="170"/>
      <c r="T93" s="170"/>
      <c r="U93" s="170"/>
      <c r="V93" s="170"/>
      <c r="W93" s="170"/>
      <c r="X93"/>
      <c r="Y93"/>
      <c r="AA93" s="32"/>
      <c r="AB93" s="11"/>
      <c r="AC93" s="1"/>
      <c r="AD93" s="1"/>
      <c r="AE93" s="1"/>
      <c r="AF93" s="1"/>
      <c r="AI93"/>
    </row>
    <row r="94" spans="1:35" s="5" customFormat="1" ht="31.5" customHeight="1" x14ac:dyDescent="0.25">
      <c r="A94"/>
      <c r="B94"/>
      <c r="C94"/>
      <c r="D94"/>
      <c r="E94"/>
      <c r="F94" s="29">
        <v>37</v>
      </c>
      <c r="G94" s="375" t="s">
        <v>242</v>
      </c>
      <c r="H94" s="376"/>
      <c r="I94" s="333">
        <v>100</v>
      </c>
      <c r="J94" s="333"/>
      <c r="K94" s="9">
        <v>2.19</v>
      </c>
      <c r="L94" s="9">
        <v>5.1100000000000003</v>
      </c>
      <c r="M94" s="9">
        <v>5.44</v>
      </c>
      <c r="N94" s="105">
        <v>77.17</v>
      </c>
      <c r="O94" s="173">
        <v>241</v>
      </c>
      <c r="P94" s="173">
        <v>25.4</v>
      </c>
      <c r="Q94" s="173">
        <v>15.7</v>
      </c>
      <c r="R94" s="173">
        <v>44</v>
      </c>
      <c r="S94" s="173">
        <v>0.68</v>
      </c>
      <c r="T94" s="173"/>
      <c r="U94" s="173">
        <v>0.05</v>
      </c>
      <c r="V94" s="173">
        <v>0.04</v>
      </c>
      <c r="W94" s="173">
        <v>10.9</v>
      </c>
      <c r="X94"/>
      <c r="Y94"/>
      <c r="AC94" s="35"/>
      <c r="AD94" s="35"/>
      <c r="AE94" s="35"/>
      <c r="AF94" s="35"/>
      <c r="AI94"/>
    </row>
    <row r="95" spans="1:35" s="5" customFormat="1" hidden="1" x14ac:dyDescent="0.25">
      <c r="A95"/>
      <c r="B95"/>
      <c r="C95"/>
      <c r="D95"/>
      <c r="E95"/>
      <c r="F95" s="82"/>
      <c r="G95" s="350" t="s">
        <v>96</v>
      </c>
      <c r="H95" s="350"/>
      <c r="I95" s="10">
        <v>35</v>
      </c>
      <c r="J95" s="10">
        <v>28</v>
      </c>
      <c r="K95" s="4"/>
      <c r="L95" s="4"/>
      <c r="M95" s="4"/>
      <c r="N95" s="48"/>
      <c r="O95" s="170"/>
      <c r="P95" s="170"/>
      <c r="Q95" s="170"/>
      <c r="R95" s="170"/>
      <c r="S95" s="170"/>
      <c r="T95" s="170"/>
      <c r="U95" s="170"/>
      <c r="V95" s="170"/>
      <c r="W95" s="170"/>
      <c r="X95"/>
      <c r="Y95"/>
      <c r="AI95"/>
    </row>
    <row r="96" spans="1:35" s="5" customFormat="1" hidden="1" x14ac:dyDescent="0.25">
      <c r="A96"/>
      <c r="B96"/>
      <c r="C96"/>
      <c r="D96"/>
      <c r="E96"/>
      <c r="F96" s="82"/>
      <c r="G96" s="350" t="s">
        <v>49</v>
      </c>
      <c r="H96" s="350"/>
      <c r="I96" s="10">
        <v>6</v>
      </c>
      <c r="J96" s="10">
        <v>5</v>
      </c>
      <c r="K96" s="4"/>
      <c r="L96" s="4"/>
      <c r="M96" s="4"/>
      <c r="N96" s="48"/>
      <c r="O96" s="170"/>
      <c r="P96" s="170"/>
      <c r="Q96" s="170"/>
      <c r="R96" s="170"/>
      <c r="S96" s="170"/>
      <c r="T96" s="170"/>
      <c r="U96" s="170"/>
      <c r="V96" s="170"/>
      <c r="W96" s="170"/>
      <c r="X96"/>
      <c r="Y96"/>
      <c r="AB96" s="11"/>
      <c r="AC96" s="11"/>
      <c r="AD96" s="11"/>
      <c r="AE96" s="11"/>
      <c r="AF96" s="11"/>
      <c r="AI96"/>
    </row>
    <row r="97" spans="1:35" s="5" customFormat="1" hidden="1" x14ac:dyDescent="0.25">
      <c r="A97"/>
      <c r="B97"/>
      <c r="C97"/>
      <c r="D97"/>
      <c r="E97"/>
      <c r="F97" s="82"/>
      <c r="G97" s="350" t="s">
        <v>92</v>
      </c>
      <c r="H97" s="350"/>
      <c r="I97" s="10">
        <v>40</v>
      </c>
      <c r="J97" s="10">
        <v>28</v>
      </c>
      <c r="K97" s="4"/>
      <c r="L97" s="4"/>
      <c r="M97" s="4"/>
      <c r="N97" s="48"/>
      <c r="O97" s="170"/>
      <c r="P97" s="170"/>
      <c r="Q97" s="170"/>
      <c r="R97" s="170"/>
      <c r="S97" s="170"/>
      <c r="T97" s="170"/>
      <c r="U97" s="170"/>
      <c r="V97" s="170"/>
      <c r="W97" s="170"/>
      <c r="X97"/>
      <c r="Y97"/>
      <c r="AB97" s="11"/>
      <c r="AC97" s="11"/>
      <c r="AD97" s="11"/>
      <c r="AE97" s="11"/>
      <c r="AF97" s="11"/>
      <c r="AI97"/>
    </row>
    <row r="98" spans="1:35" s="5" customFormat="1" hidden="1" x14ac:dyDescent="0.25">
      <c r="A98"/>
      <c r="B98"/>
      <c r="C98"/>
      <c r="D98"/>
      <c r="E98"/>
      <c r="F98" s="82"/>
      <c r="G98" s="350" t="s">
        <v>53</v>
      </c>
      <c r="H98" s="350"/>
      <c r="I98" s="10">
        <v>14</v>
      </c>
      <c r="J98" s="10">
        <v>11</v>
      </c>
      <c r="K98" s="4"/>
      <c r="L98" s="4"/>
      <c r="M98" s="4"/>
      <c r="N98" s="48"/>
      <c r="O98" s="170"/>
      <c r="P98" s="170"/>
      <c r="Q98" s="170"/>
      <c r="R98" s="170"/>
      <c r="S98" s="170"/>
      <c r="T98" s="170"/>
      <c r="U98" s="170"/>
      <c r="V98" s="170"/>
      <c r="W98" s="170"/>
      <c r="X98"/>
      <c r="Y98"/>
      <c r="AB98" s="11"/>
      <c r="AC98" s="11"/>
      <c r="AD98" s="11"/>
      <c r="AE98" s="11"/>
      <c r="AF98" s="11"/>
      <c r="AI98"/>
    </row>
    <row r="99" spans="1:35" s="5" customFormat="1" hidden="1" x14ac:dyDescent="0.25">
      <c r="A99"/>
      <c r="B99"/>
      <c r="C99"/>
      <c r="D99"/>
      <c r="E99"/>
      <c r="F99" s="82"/>
      <c r="G99" s="350" t="s">
        <v>48</v>
      </c>
      <c r="H99" s="350"/>
      <c r="I99" s="10">
        <v>35</v>
      </c>
      <c r="J99" s="10">
        <v>25</v>
      </c>
      <c r="K99" s="4"/>
      <c r="L99" s="4"/>
      <c r="M99" s="4"/>
      <c r="N99" s="48"/>
      <c r="O99" s="170"/>
      <c r="P99" s="170"/>
      <c r="Q99" s="170"/>
      <c r="R99" s="170"/>
      <c r="S99" s="170"/>
      <c r="T99" s="170"/>
      <c r="U99" s="170"/>
      <c r="V99" s="170"/>
      <c r="W99" s="170"/>
      <c r="X99"/>
      <c r="Y99"/>
      <c r="AB99" s="11"/>
      <c r="AC99" s="11"/>
      <c r="AD99" s="11"/>
      <c r="AE99" s="11"/>
      <c r="AF99" s="11"/>
      <c r="AI99"/>
    </row>
    <row r="100" spans="1:35" s="5" customFormat="1" hidden="1" x14ac:dyDescent="0.25">
      <c r="A100"/>
      <c r="B100"/>
      <c r="C100"/>
      <c r="D100"/>
      <c r="E100"/>
      <c r="F100" s="82"/>
      <c r="G100" s="350" t="s">
        <v>10</v>
      </c>
      <c r="H100" s="350"/>
      <c r="I100" s="10">
        <v>5</v>
      </c>
      <c r="J100" s="10">
        <v>5</v>
      </c>
      <c r="K100" s="4"/>
      <c r="L100" s="4"/>
      <c r="M100" s="4"/>
      <c r="N100" s="48"/>
      <c r="O100" s="170"/>
      <c r="P100" s="170"/>
      <c r="Q100" s="170"/>
      <c r="R100" s="170"/>
      <c r="S100" s="170"/>
      <c r="T100" s="170"/>
      <c r="U100" s="170"/>
      <c r="V100" s="170"/>
      <c r="W100" s="170"/>
      <c r="X100"/>
      <c r="Y100"/>
      <c r="AA100" s="32"/>
      <c r="AB100" s="11"/>
      <c r="AC100" s="11"/>
      <c r="AD100" s="11"/>
      <c r="AE100" s="11"/>
      <c r="AF100" s="11"/>
      <c r="AI100"/>
    </row>
    <row r="101" spans="1:35" s="5" customFormat="1" ht="33.75" customHeight="1" x14ac:dyDescent="0.25">
      <c r="A101"/>
      <c r="B101"/>
      <c r="C101"/>
      <c r="D101"/>
      <c r="E101"/>
      <c r="F101" s="82"/>
      <c r="G101" s="334" t="s">
        <v>38</v>
      </c>
      <c r="H101" s="334"/>
      <c r="I101" s="346">
        <v>75</v>
      </c>
      <c r="J101" s="348"/>
      <c r="K101" s="9">
        <v>5.7</v>
      </c>
      <c r="L101" s="9">
        <v>1.2</v>
      </c>
      <c r="M101" s="9">
        <v>35.9</v>
      </c>
      <c r="N101" s="105">
        <v>176.2</v>
      </c>
      <c r="O101" s="173">
        <v>65.23</v>
      </c>
      <c r="P101" s="173">
        <v>9.3800000000000008</v>
      </c>
      <c r="Q101" s="173">
        <v>16</v>
      </c>
      <c r="R101" s="173">
        <v>86.7</v>
      </c>
      <c r="S101" s="173">
        <v>2.7</v>
      </c>
      <c r="T101" s="173"/>
      <c r="U101" s="173">
        <v>0.2</v>
      </c>
      <c r="V101" s="173">
        <v>0.22</v>
      </c>
      <c r="W101" s="170"/>
      <c r="X101"/>
      <c r="Y101"/>
      <c r="AB101" s="11"/>
      <c r="AC101" s="15"/>
      <c r="AD101" s="15"/>
      <c r="AE101" s="15"/>
      <c r="AF101" s="15"/>
      <c r="AI101"/>
    </row>
    <row r="102" spans="1:35" s="5" customFormat="1" ht="36.75" customHeight="1" x14ac:dyDescent="0.3">
      <c r="A102"/>
      <c r="B102"/>
      <c r="C102"/>
      <c r="D102"/>
      <c r="E102"/>
      <c r="F102" s="82"/>
      <c r="G102" s="334" t="s">
        <v>17</v>
      </c>
      <c r="H102" s="334"/>
      <c r="I102" s="333">
        <v>75</v>
      </c>
      <c r="J102" s="333"/>
      <c r="K102" s="9">
        <v>5.4</v>
      </c>
      <c r="L102" s="9">
        <v>0.84</v>
      </c>
      <c r="M102" s="9">
        <v>34.700000000000003</v>
      </c>
      <c r="N102" s="105">
        <v>177.7</v>
      </c>
      <c r="O102" s="173">
        <v>67.34</v>
      </c>
      <c r="P102" s="173">
        <v>34.700000000000003</v>
      </c>
      <c r="Q102" s="173">
        <v>15</v>
      </c>
      <c r="R102" s="173">
        <v>83.7</v>
      </c>
      <c r="S102" s="173">
        <v>2.1</v>
      </c>
      <c r="T102" s="173"/>
      <c r="U102" s="173">
        <v>0.2</v>
      </c>
      <c r="V102" s="173">
        <v>0.22</v>
      </c>
      <c r="W102" s="170"/>
      <c r="X102"/>
      <c r="Y102"/>
      <c r="AA102" s="45"/>
      <c r="AI102"/>
    </row>
    <row r="103" spans="1:35" s="5" customFormat="1" x14ac:dyDescent="0.25">
      <c r="A103"/>
      <c r="B103"/>
      <c r="C103"/>
      <c r="D103"/>
      <c r="E103"/>
      <c r="F103" s="29">
        <v>271</v>
      </c>
      <c r="G103" s="394" t="s">
        <v>112</v>
      </c>
      <c r="H103" s="394"/>
      <c r="I103" s="337">
        <v>200</v>
      </c>
      <c r="J103" s="337"/>
      <c r="K103" s="3"/>
      <c r="L103" s="3"/>
      <c r="M103" s="3">
        <v>9.9700000000000006</v>
      </c>
      <c r="N103" s="43">
        <v>39.799999999999997</v>
      </c>
      <c r="O103" s="173">
        <v>8.6</v>
      </c>
      <c r="P103" s="173">
        <v>11.1</v>
      </c>
      <c r="Q103" s="173">
        <v>1.4</v>
      </c>
      <c r="R103" s="173">
        <v>2.8</v>
      </c>
      <c r="S103" s="173">
        <v>0.28000000000000003</v>
      </c>
      <c r="T103" s="173"/>
      <c r="U103" s="173"/>
      <c r="V103" s="173"/>
      <c r="W103" s="173">
        <v>0.03</v>
      </c>
      <c r="X103"/>
      <c r="Y103"/>
      <c r="AA103" s="32"/>
      <c r="AB103" s="11"/>
      <c r="AC103" s="11"/>
      <c r="AD103" s="11"/>
      <c r="AE103" s="11"/>
      <c r="AF103" s="11"/>
    </row>
    <row r="104" spans="1:35" s="5" customFormat="1" hidden="1" x14ac:dyDescent="0.25">
      <c r="A104"/>
      <c r="B104"/>
      <c r="C104"/>
      <c r="D104"/>
      <c r="E104"/>
      <c r="F104" s="29"/>
      <c r="G104" s="392" t="s">
        <v>11</v>
      </c>
      <c r="H104" s="392"/>
      <c r="I104" s="8">
        <v>0.2</v>
      </c>
      <c r="J104" s="8">
        <v>0.2</v>
      </c>
      <c r="K104" s="3"/>
      <c r="L104" s="3"/>
      <c r="M104" s="3"/>
      <c r="N104" s="43"/>
      <c r="O104" s="211"/>
      <c r="P104" s="211"/>
      <c r="Q104" s="211"/>
      <c r="R104" s="211"/>
      <c r="S104" s="211"/>
      <c r="T104" s="211"/>
      <c r="U104" s="211"/>
      <c r="V104" s="211"/>
      <c r="W104" s="170"/>
      <c r="X104"/>
      <c r="Y104"/>
      <c r="AA104" s="32"/>
      <c r="AB104" s="11"/>
      <c r="AC104" s="11"/>
      <c r="AD104" s="11"/>
      <c r="AE104" s="11"/>
      <c r="AF104" s="11"/>
    </row>
    <row r="105" spans="1:35" s="5" customFormat="1" hidden="1" x14ac:dyDescent="0.25">
      <c r="A105"/>
      <c r="B105"/>
      <c r="C105"/>
      <c r="D105"/>
      <c r="E105"/>
      <c r="F105" s="29"/>
      <c r="G105" s="392" t="s">
        <v>41</v>
      </c>
      <c r="H105" s="392"/>
      <c r="I105" s="8">
        <v>204</v>
      </c>
      <c r="J105" s="8">
        <v>204</v>
      </c>
      <c r="K105" s="3"/>
      <c r="L105" s="3"/>
      <c r="M105" s="3"/>
      <c r="N105" s="43"/>
      <c r="O105" s="211"/>
      <c r="P105" s="211"/>
      <c r="Q105" s="211"/>
      <c r="R105" s="211"/>
      <c r="S105" s="211"/>
      <c r="T105" s="211"/>
      <c r="U105" s="211"/>
      <c r="V105" s="211"/>
      <c r="W105" s="170"/>
      <c r="X105"/>
      <c r="Y105"/>
      <c r="AA105" s="32"/>
      <c r="AB105" s="11"/>
      <c r="AC105" s="11"/>
      <c r="AD105" s="11"/>
      <c r="AE105" s="11"/>
      <c r="AF105" s="11"/>
    </row>
    <row r="106" spans="1:35" s="5" customFormat="1" hidden="1" x14ac:dyDescent="0.25">
      <c r="A106"/>
      <c r="B106"/>
      <c r="C106"/>
      <c r="D106"/>
      <c r="E106"/>
      <c r="F106" s="29"/>
      <c r="G106" s="392" t="s">
        <v>69</v>
      </c>
      <c r="H106" s="392"/>
      <c r="I106" s="8">
        <v>20</v>
      </c>
      <c r="J106" s="8">
        <v>20</v>
      </c>
      <c r="K106" s="3"/>
      <c r="L106" s="3"/>
      <c r="M106" s="3"/>
      <c r="N106" s="43"/>
      <c r="O106" s="211"/>
      <c r="P106" s="211"/>
      <c r="Q106" s="211"/>
      <c r="R106" s="211"/>
      <c r="S106" s="211"/>
      <c r="T106" s="211"/>
      <c r="U106" s="211"/>
      <c r="V106" s="211"/>
      <c r="W106" s="170"/>
      <c r="X106"/>
      <c r="Y106"/>
      <c r="AA106" s="32"/>
      <c r="AB106" s="11"/>
      <c r="AC106" s="11"/>
      <c r="AD106" s="11"/>
      <c r="AE106" s="11"/>
      <c r="AF106" s="11"/>
    </row>
    <row r="107" spans="1:35" s="5" customFormat="1" x14ac:dyDescent="0.25">
      <c r="A107"/>
      <c r="B107"/>
      <c r="C107"/>
      <c r="D107"/>
      <c r="E107"/>
      <c r="F107" s="4"/>
      <c r="G107" s="384" t="s">
        <v>42</v>
      </c>
      <c r="H107" s="384"/>
      <c r="I107" s="341">
        <f>I87+I94+I101+I102+I103</f>
        <v>800</v>
      </c>
      <c r="J107" s="342"/>
      <c r="K107" s="3">
        <f>SUM(K87:K103)</f>
        <v>28.990000000000002</v>
      </c>
      <c r="L107" s="3">
        <f>SUM(L87:L103)</f>
        <v>17.57</v>
      </c>
      <c r="M107" s="3">
        <f>SUM(M87:M103)</f>
        <v>134.09</v>
      </c>
      <c r="N107" s="43">
        <f>SUM(N87:N103)</f>
        <v>807.57999999999993</v>
      </c>
      <c r="O107" s="211">
        <f>O87+O94+O101+O102+O103</f>
        <v>1444.1699999999998</v>
      </c>
      <c r="P107" s="211">
        <f t="shared" ref="P107:W107" si="3">P87+P94+P101+P102+P103</f>
        <v>170.58</v>
      </c>
      <c r="Q107" s="211">
        <f t="shared" si="3"/>
        <v>143.1</v>
      </c>
      <c r="R107" s="211">
        <f t="shared" si="3"/>
        <v>553.19999999999993</v>
      </c>
      <c r="S107" s="211">
        <f t="shared" si="3"/>
        <v>8.0599999999999987</v>
      </c>
      <c r="T107" s="211">
        <f t="shared" si="3"/>
        <v>120</v>
      </c>
      <c r="U107" s="211">
        <f t="shared" si="3"/>
        <v>2.95</v>
      </c>
      <c r="V107" s="211">
        <f t="shared" si="3"/>
        <v>2.6800000000000006</v>
      </c>
      <c r="W107" s="211">
        <f t="shared" si="3"/>
        <v>27.730000000000004</v>
      </c>
      <c r="X107"/>
      <c r="Y107"/>
      <c r="AC107" s="35"/>
      <c r="AD107" s="35"/>
      <c r="AE107" s="35"/>
      <c r="AF107" s="35"/>
    </row>
    <row r="108" spans="1:35" s="5" customFormat="1" x14ac:dyDescent="0.25">
      <c r="A108"/>
      <c r="B108"/>
      <c r="C108"/>
      <c r="D108"/>
      <c r="E108"/>
      <c r="F108" s="48"/>
      <c r="G108" s="26"/>
      <c r="H108" s="26"/>
      <c r="I108" s="27"/>
      <c r="J108" s="27"/>
      <c r="K108" s="27"/>
      <c r="L108" s="27"/>
      <c r="M108" s="27"/>
      <c r="N108" s="168">
        <f>N107/N116</f>
        <v>0.23702786232320061</v>
      </c>
      <c r="O108" s="226"/>
      <c r="P108" s="226"/>
      <c r="Q108" s="226"/>
      <c r="R108" s="226"/>
      <c r="S108" s="226"/>
      <c r="T108" s="226"/>
      <c r="U108" s="226"/>
      <c r="V108" s="226"/>
      <c r="W108" s="170"/>
      <c r="X108"/>
      <c r="Y108"/>
      <c r="AC108" s="35"/>
      <c r="AD108" s="35"/>
      <c r="AE108" s="35"/>
      <c r="AF108" s="35"/>
    </row>
    <row r="109" spans="1:35" s="5" customFormat="1" x14ac:dyDescent="0.25">
      <c r="A109"/>
      <c r="B109"/>
      <c r="C109"/>
      <c r="D109"/>
      <c r="E109"/>
      <c r="F109" s="48"/>
      <c r="G109" s="41" t="s">
        <v>70</v>
      </c>
      <c r="H109" s="42"/>
      <c r="I109" s="3"/>
      <c r="J109" s="3">
        <v>7</v>
      </c>
      <c r="K109" s="27"/>
      <c r="L109" s="27"/>
      <c r="M109" s="27"/>
      <c r="N109" s="168"/>
      <c r="O109" s="226"/>
      <c r="P109" s="226"/>
      <c r="Q109" s="226"/>
      <c r="R109" s="226"/>
      <c r="S109" s="226"/>
      <c r="T109" s="226"/>
      <c r="U109" s="226"/>
      <c r="V109" s="226"/>
      <c r="W109" s="170"/>
      <c r="X109"/>
      <c r="Y109"/>
      <c r="AC109" s="35"/>
      <c r="AD109" s="35"/>
      <c r="AE109" s="35"/>
      <c r="AF109" s="35"/>
    </row>
    <row r="110" spans="1:35" s="5" customFormat="1" ht="18.75" x14ac:dyDescent="0.3">
      <c r="A110"/>
      <c r="B110"/>
      <c r="C110"/>
      <c r="D110"/>
      <c r="E110"/>
      <c r="F110" s="333" t="s">
        <v>71</v>
      </c>
      <c r="G110" s="333"/>
      <c r="H110" s="333"/>
      <c r="I110" s="333"/>
      <c r="J110" s="333"/>
      <c r="K110" s="333"/>
      <c r="L110" s="333"/>
      <c r="M110" s="333"/>
      <c r="N110" s="346"/>
      <c r="O110" s="176"/>
      <c r="P110" s="176"/>
      <c r="Q110" s="176"/>
      <c r="R110" s="176"/>
      <c r="S110" s="176"/>
      <c r="T110" s="176"/>
      <c r="U110" s="176"/>
      <c r="V110" s="176"/>
      <c r="W110" s="170"/>
      <c r="X110"/>
      <c r="Y110"/>
      <c r="AA110" s="45"/>
    </row>
    <row r="111" spans="1:35" s="5" customFormat="1" x14ac:dyDescent="0.25">
      <c r="A111"/>
      <c r="B111"/>
      <c r="C111"/>
      <c r="D111"/>
      <c r="E111"/>
      <c r="F111" s="29">
        <v>245</v>
      </c>
      <c r="G111" s="388" t="s">
        <v>72</v>
      </c>
      <c r="H111" s="388"/>
      <c r="I111" s="337">
        <v>200</v>
      </c>
      <c r="J111" s="337"/>
      <c r="K111" s="3">
        <v>5.6</v>
      </c>
      <c r="L111" s="3">
        <v>5</v>
      </c>
      <c r="M111" s="3">
        <v>7.8</v>
      </c>
      <c r="N111" s="43">
        <v>100</v>
      </c>
      <c r="O111" s="130">
        <v>292</v>
      </c>
      <c r="P111" s="130">
        <v>240</v>
      </c>
      <c r="Q111" s="130">
        <v>28</v>
      </c>
      <c r="R111" s="130">
        <v>180</v>
      </c>
      <c r="S111" s="130">
        <v>0.2</v>
      </c>
      <c r="T111" s="130">
        <v>40</v>
      </c>
      <c r="U111" s="130">
        <v>0.08</v>
      </c>
      <c r="V111" s="130">
        <v>0.34</v>
      </c>
      <c r="W111" s="130">
        <v>1.4</v>
      </c>
      <c r="X111"/>
      <c r="Y111"/>
      <c r="AA111" s="32"/>
      <c r="AB111" s="11"/>
      <c r="AC111" s="34"/>
      <c r="AD111" s="34"/>
      <c r="AE111" s="34"/>
      <c r="AF111" s="34"/>
    </row>
    <row r="112" spans="1:35" s="5" customFormat="1" hidden="1" x14ac:dyDescent="0.25">
      <c r="A112"/>
      <c r="B112"/>
      <c r="C112"/>
      <c r="D112"/>
      <c r="E112"/>
      <c r="F112" s="4"/>
      <c r="G112" s="390" t="s">
        <v>72</v>
      </c>
      <c r="H112" s="390"/>
      <c r="I112" s="8">
        <v>210</v>
      </c>
      <c r="J112" s="8">
        <v>200</v>
      </c>
      <c r="K112" s="3"/>
      <c r="L112" s="3"/>
      <c r="M112" s="3"/>
      <c r="N112" s="43"/>
      <c r="O112" s="211"/>
      <c r="P112" s="211"/>
      <c r="Q112" s="211"/>
      <c r="R112" s="211"/>
      <c r="S112" s="211"/>
      <c r="T112" s="211"/>
      <c r="U112" s="211"/>
      <c r="V112" s="211"/>
      <c r="W112" s="170"/>
      <c r="X112"/>
      <c r="Y112"/>
      <c r="AI112"/>
    </row>
    <row r="113" spans="1:35" s="5" customFormat="1" ht="30" customHeight="1" x14ac:dyDescent="0.25">
      <c r="A113"/>
      <c r="B113"/>
      <c r="C113"/>
      <c r="D113"/>
      <c r="E113"/>
      <c r="F113" s="4"/>
      <c r="G113" s="334" t="s">
        <v>38</v>
      </c>
      <c r="H113" s="334"/>
      <c r="I113" s="346">
        <v>25</v>
      </c>
      <c r="J113" s="348"/>
      <c r="K113" s="9">
        <v>1.9</v>
      </c>
      <c r="L113" s="9">
        <v>0.4</v>
      </c>
      <c r="M113" s="9">
        <v>11.9</v>
      </c>
      <c r="N113" s="105">
        <v>58.7</v>
      </c>
      <c r="O113" s="173">
        <v>21</v>
      </c>
      <c r="P113" s="173">
        <v>3</v>
      </c>
      <c r="Q113" s="173">
        <v>5</v>
      </c>
      <c r="R113" s="173">
        <v>28.5</v>
      </c>
      <c r="S113" s="173">
        <v>0.9</v>
      </c>
      <c r="T113" s="173"/>
      <c r="U113" s="173">
        <v>0.06</v>
      </c>
      <c r="V113" s="173">
        <v>7.0000000000000007E-2</v>
      </c>
      <c r="W113" s="170"/>
      <c r="X113"/>
      <c r="Y113"/>
      <c r="AI113"/>
    </row>
    <row r="114" spans="1:35" s="5" customFormat="1" x14ac:dyDescent="0.25">
      <c r="A114"/>
      <c r="B114"/>
      <c r="C114"/>
      <c r="D114"/>
      <c r="E114"/>
      <c r="F114" s="4"/>
      <c r="G114" s="384" t="s">
        <v>42</v>
      </c>
      <c r="H114" s="384"/>
      <c r="I114" s="341">
        <f>I111+I113</f>
        <v>225</v>
      </c>
      <c r="J114" s="342"/>
      <c r="K114" s="3">
        <f>SUM(K111:K113)</f>
        <v>7.5</v>
      </c>
      <c r="L114" s="3">
        <f>SUM(L111:L113)</f>
        <v>5.4</v>
      </c>
      <c r="M114" s="3">
        <f>SUM(M111:M113)</f>
        <v>19.7</v>
      </c>
      <c r="N114" s="43">
        <f>SUM(N111:N113)</f>
        <v>158.69999999999999</v>
      </c>
      <c r="O114" s="211">
        <f>SUM(O111:O113)</f>
        <v>313</v>
      </c>
      <c r="P114" s="211">
        <f t="shared" ref="P114:W114" si="4">SUM(P111:P113)</f>
        <v>243</v>
      </c>
      <c r="Q114" s="211">
        <f t="shared" si="4"/>
        <v>33</v>
      </c>
      <c r="R114" s="211">
        <f t="shared" si="4"/>
        <v>208.5</v>
      </c>
      <c r="S114" s="211">
        <f t="shared" si="4"/>
        <v>1.1000000000000001</v>
      </c>
      <c r="T114" s="211">
        <f t="shared" si="4"/>
        <v>40</v>
      </c>
      <c r="U114" s="211">
        <f t="shared" si="4"/>
        <v>0.14000000000000001</v>
      </c>
      <c r="V114" s="211">
        <f t="shared" si="4"/>
        <v>0.41000000000000003</v>
      </c>
      <c r="W114" s="211">
        <f t="shared" si="4"/>
        <v>1.4</v>
      </c>
      <c r="X114"/>
      <c r="Y114"/>
      <c r="AA114" s="34"/>
      <c r="AB114" s="34"/>
      <c r="AC114" s="34"/>
      <c r="AD114" s="34"/>
      <c r="AI114"/>
    </row>
    <row r="115" spans="1:35" s="5" customFormat="1" x14ac:dyDescent="0.25">
      <c r="A115"/>
      <c r="B115"/>
      <c r="C115"/>
      <c r="D115"/>
      <c r="E115"/>
      <c r="F115" s="4"/>
      <c r="G115" s="385"/>
      <c r="H115" s="385"/>
      <c r="I115" s="3"/>
      <c r="J115" s="3"/>
      <c r="K115" s="3"/>
      <c r="L115" s="3"/>
      <c r="M115" s="3"/>
      <c r="N115" s="192">
        <f>N114/N116</f>
        <v>4.6579065542351146E-2</v>
      </c>
      <c r="O115" s="226"/>
      <c r="P115" s="226"/>
      <c r="Q115" s="226"/>
      <c r="R115" s="226"/>
      <c r="S115" s="226"/>
      <c r="T115" s="226"/>
      <c r="U115" s="226"/>
      <c r="V115" s="226"/>
      <c r="W115" s="170"/>
      <c r="X115"/>
      <c r="Y115"/>
      <c r="AI115"/>
    </row>
    <row r="116" spans="1:35" s="5" customFormat="1" ht="18.75" x14ac:dyDescent="0.3">
      <c r="A116"/>
      <c r="B116"/>
      <c r="C116"/>
      <c r="D116"/>
      <c r="E116"/>
      <c r="F116" s="4"/>
      <c r="G116" s="386" t="s">
        <v>73</v>
      </c>
      <c r="H116" s="386"/>
      <c r="I116" s="341">
        <f>I34+I40+I78+I84+I107+I114</f>
        <v>3055</v>
      </c>
      <c r="J116" s="342"/>
      <c r="K116" s="46">
        <f>K34+K40+K78+K84+K107+K114</f>
        <v>119.25</v>
      </c>
      <c r="L116" s="46">
        <f>L34+L40+L78+L84+L107+L114</f>
        <v>106.23000000000002</v>
      </c>
      <c r="M116" s="46">
        <f>M34+M40+M78+M84+M107+M114</f>
        <v>463.59</v>
      </c>
      <c r="N116" s="210">
        <f>N34+N40+N78+N84+N107+N114</f>
        <v>3407.1099999999997</v>
      </c>
      <c r="O116" s="212">
        <f>O34+O40+O78+O84+O107+O114</f>
        <v>3371.04</v>
      </c>
      <c r="P116" s="212">
        <f t="shared" ref="P116:W116" si="5">P34+P40+P78+P84+P107+P114</f>
        <v>705.56000000000006</v>
      </c>
      <c r="Q116" s="212">
        <f t="shared" si="5"/>
        <v>377.9</v>
      </c>
      <c r="R116" s="212">
        <f t="shared" si="5"/>
        <v>1585.1399999999999</v>
      </c>
      <c r="S116" s="212">
        <f t="shared" si="5"/>
        <v>37.03</v>
      </c>
      <c r="T116" s="212">
        <f t="shared" si="5"/>
        <v>8189</v>
      </c>
      <c r="U116" s="212">
        <f t="shared" si="5"/>
        <v>4.2560000000000002</v>
      </c>
      <c r="V116" s="212">
        <f t="shared" si="5"/>
        <v>5.9040000000000017</v>
      </c>
      <c r="W116" s="212">
        <f t="shared" si="5"/>
        <v>183.65</v>
      </c>
      <c r="X116"/>
      <c r="Y116"/>
      <c r="AC116" s="64"/>
      <c r="AD116" s="64"/>
      <c r="AE116" s="64"/>
      <c r="AF116" s="64"/>
      <c r="AI116"/>
    </row>
    <row r="117" spans="1:35" ht="18.75" hidden="1" x14ac:dyDescent="0.3">
      <c r="G117" s="139" t="s">
        <v>303</v>
      </c>
      <c r="H117" s="139"/>
      <c r="I117" s="15"/>
      <c r="J117" s="11"/>
    </row>
    <row r="118" spans="1:35" ht="18.75" hidden="1" x14ac:dyDescent="0.3">
      <c r="G118" s="139" t="s">
        <v>304</v>
      </c>
      <c r="H118" s="139"/>
      <c r="I118" s="15"/>
      <c r="J118" s="11"/>
      <c r="K118" s="64">
        <f>K116*4</f>
        <v>477</v>
      </c>
      <c r="L118" s="64">
        <f>L116*9</f>
        <v>956.07000000000016</v>
      </c>
      <c r="M118" s="64">
        <f>M116*4</f>
        <v>1854.36</v>
      </c>
    </row>
    <row r="119" spans="1:35" ht="18.75" hidden="1" x14ac:dyDescent="0.3">
      <c r="G119" s="139" t="s">
        <v>305</v>
      </c>
      <c r="H119" s="139"/>
      <c r="I119" s="15"/>
      <c r="J119" s="11"/>
      <c r="K119" s="149">
        <f>K118/N116</f>
        <v>0.14000135011784182</v>
      </c>
      <c r="L119" s="149">
        <f>L118/N116</f>
        <v>0.28061025326449696</v>
      </c>
      <c r="M119" s="149">
        <f>M118/N116</f>
        <v>0.54426185242037972</v>
      </c>
    </row>
    <row r="120" spans="1:35" ht="18.75" hidden="1" x14ac:dyDescent="0.3">
      <c r="G120" s="139" t="s">
        <v>306</v>
      </c>
      <c r="H120" s="139"/>
      <c r="I120" s="15"/>
      <c r="J120" s="11"/>
    </row>
  </sheetData>
  <sheetProtection selectLockedCells="1" selectUnlockedCells="1"/>
  <mergeCells count="152">
    <mergeCell ref="G104:H104"/>
    <mergeCell ref="G105:H105"/>
    <mergeCell ref="G106:H106"/>
    <mergeCell ref="I78:J78"/>
    <mergeCell ref="I84:J84"/>
    <mergeCell ref="I107:J107"/>
    <mergeCell ref="F80:N80"/>
    <mergeCell ref="G81:H81"/>
    <mergeCell ref="G78:H78"/>
    <mergeCell ref="G99:H99"/>
    <mergeCell ref="I114:J114"/>
    <mergeCell ref="I116:J116"/>
    <mergeCell ref="F1:N3"/>
    <mergeCell ref="F4:N4"/>
    <mergeCell ref="F6:N6"/>
    <mergeCell ref="F14:F16"/>
    <mergeCell ref="G14:H16"/>
    <mergeCell ref="I14:J14"/>
    <mergeCell ref="K14:M15"/>
    <mergeCell ref="N14:N16"/>
    <mergeCell ref="I15:I16"/>
    <mergeCell ref="J15:J16"/>
    <mergeCell ref="AA16:AB16"/>
    <mergeCell ref="AC16:AD16"/>
    <mergeCell ref="F17:N17"/>
    <mergeCell ref="AA17:AB17"/>
    <mergeCell ref="AC17:AD17"/>
    <mergeCell ref="O14:W15"/>
    <mergeCell ref="G18:H18"/>
    <mergeCell ref="I18:J18"/>
    <mergeCell ref="G19:H19"/>
    <mergeCell ref="G20:H20"/>
    <mergeCell ref="G21:H21"/>
    <mergeCell ref="G22:H22"/>
    <mergeCell ref="G26:H26"/>
    <mergeCell ref="G23:H23"/>
    <mergeCell ref="I26:J26"/>
    <mergeCell ref="G27:H27"/>
    <mergeCell ref="I27:J27"/>
    <mergeCell ref="G24:H24"/>
    <mergeCell ref="I25:J25"/>
    <mergeCell ref="G29:H29"/>
    <mergeCell ref="I29:J29"/>
    <mergeCell ref="G28:H28"/>
    <mergeCell ref="G38:H38"/>
    <mergeCell ref="I38:J38"/>
    <mergeCell ref="I39:J39"/>
    <mergeCell ref="G30:H30"/>
    <mergeCell ref="G31:H31"/>
    <mergeCell ref="G32:H32"/>
    <mergeCell ref="G33:H33"/>
    <mergeCell ref="G34:H34"/>
    <mergeCell ref="F36:N36"/>
    <mergeCell ref="I34:J34"/>
    <mergeCell ref="G50:H50"/>
    <mergeCell ref="G51:H51"/>
    <mergeCell ref="I48:J48"/>
    <mergeCell ref="G37:H37"/>
    <mergeCell ref="I37:J37"/>
    <mergeCell ref="G39:H39"/>
    <mergeCell ref="G40:H40"/>
    <mergeCell ref="F42:N42"/>
    <mergeCell ref="G43:H43"/>
    <mergeCell ref="I43:J43"/>
    <mergeCell ref="G44:H44"/>
    <mergeCell ref="G45:H45"/>
    <mergeCell ref="G46:H46"/>
    <mergeCell ref="G47:H47"/>
    <mergeCell ref="G48:H48"/>
    <mergeCell ref="G49:H49"/>
    <mergeCell ref="G52:H52"/>
    <mergeCell ref="G53:H53"/>
    <mergeCell ref="G54:H54"/>
    <mergeCell ref="I56:J56"/>
    <mergeCell ref="G57:H57"/>
    <mergeCell ref="AA57:AB57"/>
    <mergeCell ref="G55:H55"/>
    <mergeCell ref="G56:H56"/>
    <mergeCell ref="G58:H58"/>
    <mergeCell ref="G60:H60"/>
    <mergeCell ref="G63:H63"/>
    <mergeCell ref="AA63:AB63"/>
    <mergeCell ref="G59:H59"/>
    <mergeCell ref="G61:H61"/>
    <mergeCell ref="G62:H62"/>
    <mergeCell ref="I71:J71"/>
    <mergeCell ref="G68:H68"/>
    <mergeCell ref="G65:H65"/>
    <mergeCell ref="AA65:AB65"/>
    <mergeCell ref="AA70:AB70"/>
    <mergeCell ref="AA69:AB69"/>
    <mergeCell ref="G70:H70"/>
    <mergeCell ref="G64:H64"/>
    <mergeCell ref="I64:J64"/>
    <mergeCell ref="AA64:AB64"/>
    <mergeCell ref="AC65:AD65"/>
    <mergeCell ref="G66:H66"/>
    <mergeCell ref="AA66:AB66"/>
    <mergeCell ref="AI73:AJ73"/>
    <mergeCell ref="G74:H74"/>
    <mergeCell ref="AG74:AH74"/>
    <mergeCell ref="G67:H67"/>
    <mergeCell ref="G69:H69"/>
    <mergeCell ref="G73:H73"/>
    <mergeCell ref="I73:J73"/>
    <mergeCell ref="AG73:AH73"/>
    <mergeCell ref="G71:H71"/>
    <mergeCell ref="G72:H72"/>
    <mergeCell ref="I72:J72"/>
    <mergeCell ref="AG75:AH75"/>
    <mergeCell ref="G76:H76"/>
    <mergeCell ref="AG76:AH76"/>
    <mergeCell ref="G77:H77"/>
    <mergeCell ref="AG77:AH77"/>
    <mergeCell ref="G75:H75"/>
    <mergeCell ref="G89:H89"/>
    <mergeCell ref="G94:H94"/>
    <mergeCell ref="G83:H83"/>
    <mergeCell ref="G84:H84"/>
    <mergeCell ref="F86:N86"/>
    <mergeCell ref="G87:H87"/>
    <mergeCell ref="G92:H92"/>
    <mergeCell ref="G100:H100"/>
    <mergeCell ref="G101:H101"/>
    <mergeCell ref="I81:J81"/>
    <mergeCell ref="G82:H82"/>
    <mergeCell ref="I101:J101"/>
    <mergeCell ref="I87:J87"/>
    <mergeCell ref="G88:H88"/>
    <mergeCell ref="G96:H96"/>
    <mergeCell ref="G97:H97"/>
    <mergeCell ref="G98:H98"/>
    <mergeCell ref="G114:H114"/>
    <mergeCell ref="G115:H115"/>
    <mergeCell ref="G90:H90"/>
    <mergeCell ref="G91:H91"/>
    <mergeCell ref="F110:N110"/>
    <mergeCell ref="G102:H102"/>
    <mergeCell ref="I102:J102"/>
    <mergeCell ref="G103:H103"/>
    <mergeCell ref="I103:J103"/>
    <mergeCell ref="G93:H93"/>
    <mergeCell ref="I113:J113"/>
    <mergeCell ref="G107:H107"/>
    <mergeCell ref="I94:J94"/>
    <mergeCell ref="G95:H95"/>
    <mergeCell ref="I40:J40"/>
    <mergeCell ref="G116:H116"/>
    <mergeCell ref="G111:H111"/>
    <mergeCell ref="I111:J111"/>
    <mergeCell ref="G112:H112"/>
    <mergeCell ref="G113:H113"/>
  </mergeCells>
  <pageMargins left="0.7" right="0.7" top="0.75" bottom="0.75" header="0.51180555555555551" footer="0.51180555555555551"/>
  <pageSetup paperSize="9" scale="94" firstPageNumber="0" orientation="landscape" verticalDpi="300" r:id="rId1"/>
  <headerFooter alignWithMargins="0"/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view="pageBreakPreview" topLeftCell="A64" zoomScaleNormal="140" zoomScaleSheetLayoutView="100" workbookViewId="0">
      <selection activeCell="G107" sqref="G107:H107"/>
    </sheetView>
  </sheetViews>
  <sheetFormatPr defaultRowHeight="15" x14ac:dyDescent="0.25"/>
  <cols>
    <col min="1" max="1" width="0.140625" customWidth="1"/>
    <col min="2" max="5" width="0" hidden="1" customWidth="1"/>
    <col min="6" max="6" width="7.140625" customWidth="1"/>
    <col min="8" max="8" width="14.42578125" customWidth="1"/>
    <col min="9" max="9" width="7.42578125" customWidth="1"/>
    <col min="10" max="10" width="7.5703125" customWidth="1"/>
    <col min="11" max="11" width="7.42578125" customWidth="1"/>
    <col min="12" max="12" width="7" customWidth="1"/>
    <col min="13" max="14" width="9.5703125" customWidth="1"/>
    <col min="15" max="15" width="6" customWidth="1"/>
    <col min="16" max="16" width="5.7109375" customWidth="1"/>
    <col min="17" max="17" width="5.42578125" customWidth="1"/>
    <col min="18" max="18" width="5.5703125" style="5" customWidth="1"/>
    <col min="19" max="19" width="4.42578125" style="5" customWidth="1"/>
    <col min="20" max="20" width="6.42578125" style="5" customWidth="1"/>
    <col min="21" max="21" width="5.5703125" style="5" customWidth="1"/>
    <col min="22" max="22" width="5.7109375" style="5" customWidth="1"/>
    <col min="23" max="23" width="6.42578125" style="5" customWidth="1"/>
    <col min="24" max="26" width="9.140625" style="5"/>
  </cols>
  <sheetData>
    <row r="1" spans="1:27" ht="15" customHeight="1" x14ac:dyDescent="0.25">
      <c r="F1" s="320" t="s">
        <v>262</v>
      </c>
      <c r="G1" s="320"/>
      <c r="H1" s="320"/>
      <c r="I1" s="320"/>
      <c r="J1" s="320"/>
      <c r="K1" s="320"/>
      <c r="L1" s="320"/>
      <c r="M1" s="320"/>
      <c r="N1" s="320"/>
    </row>
    <row r="2" spans="1:27" x14ac:dyDescent="0.25">
      <c r="A2" s="52"/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</row>
    <row r="3" spans="1:27" x14ac:dyDescent="0.25">
      <c r="A3" s="52"/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</row>
    <row r="4" spans="1:27" ht="14.25" customHeight="1" x14ac:dyDescent="0.25">
      <c r="F4" s="321" t="s">
        <v>297</v>
      </c>
      <c r="G4" s="321"/>
      <c r="H4" s="321"/>
      <c r="I4" s="321"/>
      <c r="J4" s="321"/>
      <c r="K4" s="321"/>
      <c r="L4" s="321"/>
      <c r="M4" s="321"/>
      <c r="N4" s="321"/>
    </row>
    <row r="5" spans="1:27" ht="3" hidden="1" customHeight="1" x14ac:dyDescent="0.25">
      <c r="F5" s="94"/>
      <c r="G5" s="94"/>
      <c r="H5" s="137"/>
      <c r="I5" s="137"/>
      <c r="J5" s="137"/>
      <c r="K5" s="94"/>
      <c r="L5" s="94"/>
      <c r="M5" s="94"/>
      <c r="N5" s="94"/>
    </row>
    <row r="6" spans="1:27" x14ac:dyDescent="0.25">
      <c r="F6" s="321" t="s">
        <v>175</v>
      </c>
      <c r="G6" s="321"/>
      <c r="H6" s="321"/>
      <c r="I6" s="321"/>
      <c r="J6" s="321"/>
      <c r="K6" s="321"/>
      <c r="L6" s="321"/>
      <c r="M6" s="321"/>
      <c r="N6" s="321"/>
    </row>
    <row r="7" spans="1:27" x14ac:dyDescent="0.25">
      <c r="F7" s="117" t="s">
        <v>208</v>
      </c>
      <c r="G7" s="118"/>
      <c r="H7" s="118"/>
      <c r="I7" s="96"/>
      <c r="J7" s="96"/>
      <c r="K7" s="96"/>
      <c r="L7" s="96"/>
      <c r="M7" s="96"/>
    </row>
    <row r="8" spans="1:27" x14ac:dyDescent="0.25">
      <c r="F8" s="318" t="s">
        <v>19</v>
      </c>
      <c r="G8" s="319"/>
      <c r="H8" s="319"/>
      <c r="I8" s="319"/>
      <c r="J8" s="319"/>
      <c r="K8" s="319"/>
      <c r="L8" s="319"/>
      <c r="M8" s="319"/>
      <c r="N8" s="151"/>
      <c r="O8" s="151"/>
      <c r="P8" s="151"/>
    </row>
    <row r="9" spans="1:27" x14ac:dyDescent="0.25">
      <c r="F9" s="318" t="s">
        <v>20</v>
      </c>
      <c r="G9" s="319"/>
      <c r="H9" s="319"/>
      <c r="I9" s="319"/>
      <c r="J9" s="319"/>
      <c r="K9" s="319"/>
      <c r="L9" s="319"/>
      <c r="M9" s="319"/>
      <c r="N9" s="151"/>
      <c r="O9" s="151"/>
      <c r="P9" s="151"/>
    </row>
    <row r="10" spans="1:27" x14ac:dyDescent="0.25">
      <c r="F10" s="318" t="s">
        <v>21</v>
      </c>
      <c r="G10" s="319"/>
      <c r="H10" s="319"/>
      <c r="I10" s="319"/>
      <c r="J10" s="319"/>
      <c r="K10" s="319"/>
      <c r="L10" s="319"/>
      <c r="M10" s="319"/>
      <c r="N10" s="151"/>
      <c r="O10" s="151"/>
      <c r="P10" s="151"/>
    </row>
    <row r="11" spans="1:27" x14ac:dyDescent="0.25">
      <c r="F11" s="318" t="s">
        <v>22</v>
      </c>
      <c r="G11" s="319"/>
      <c r="H11" s="319"/>
      <c r="I11" s="319"/>
      <c r="J11" s="319"/>
      <c r="K11" s="319"/>
      <c r="L11" s="319"/>
      <c r="M11" s="319"/>
      <c r="N11" s="151"/>
      <c r="O11" s="151"/>
      <c r="P11" s="151"/>
    </row>
    <row r="12" spans="1:27" x14ac:dyDescent="0.25">
      <c r="F12" s="318" t="s">
        <v>23</v>
      </c>
      <c r="G12" s="319"/>
      <c r="H12" s="319"/>
      <c r="I12" s="319"/>
      <c r="J12" s="319"/>
      <c r="K12" s="319"/>
      <c r="L12" s="319"/>
      <c r="M12" s="319"/>
      <c r="N12" s="151"/>
      <c r="O12" s="151"/>
      <c r="P12" s="151"/>
    </row>
    <row r="13" spans="1:27" ht="0.75" customHeight="1" x14ac:dyDescent="0.25">
      <c r="F13" s="74"/>
      <c r="G13" s="74"/>
      <c r="H13" s="74"/>
      <c r="I13" s="74"/>
      <c r="J13" s="74"/>
      <c r="K13" s="74"/>
      <c r="L13" s="74"/>
      <c r="M13" s="74"/>
      <c r="N13" s="74"/>
    </row>
    <row r="14" spans="1:27" ht="15" customHeight="1" x14ac:dyDescent="0.25">
      <c r="F14" s="398" t="s">
        <v>24</v>
      </c>
      <c r="G14" s="399" t="s">
        <v>25</v>
      </c>
      <c r="H14" s="399"/>
      <c r="I14" s="400" t="s">
        <v>26</v>
      </c>
      <c r="J14" s="400"/>
      <c r="K14" s="398" t="s">
        <v>12</v>
      </c>
      <c r="L14" s="398"/>
      <c r="M14" s="398"/>
      <c r="N14" s="399" t="s">
        <v>13</v>
      </c>
      <c r="O14" s="327" t="s">
        <v>336</v>
      </c>
      <c r="P14" s="328"/>
      <c r="Q14" s="328"/>
      <c r="R14" s="328"/>
      <c r="S14" s="328"/>
      <c r="T14" s="328"/>
      <c r="U14" s="328"/>
      <c r="V14" s="328"/>
      <c r="W14" s="329"/>
    </row>
    <row r="15" spans="1:27" ht="15" customHeight="1" x14ac:dyDescent="0.25">
      <c r="F15" s="398"/>
      <c r="G15" s="399"/>
      <c r="H15" s="399"/>
      <c r="I15" s="399" t="s">
        <v>27</v>
      </c>
      <c r="J15" s="399" t="s">
        <v>28</v>
      </c>
      <c r="K15" s="398"/>
      <c r="L15" s="398"/>
      <c r="M15" s="398"/>
      <c r="N15" s="399"/>
      <c r="O15" s="330"/>
      <c r="P15" s="331"/>
      <c r="Q15" s="331"/>
      <c r="R15" s="331"/>
      <c r="S15" s="331"/>
      <c r="T15" s="331"/>
      <c r="U15" s="331"/>
      <c r="V15" s="331"/>
      <c r="W15" s="332"/>
    </row>
    <row r="16" spans="1:27" x14ac:dyDescent="0.25">
      <c r="F16" s="398"/>
      <c r="G16" s="399"/>
      <c r="H16" s="399"/>
      <c r="I16" s="399"/>
      <c r="J16" s="399"/>
      <c r="K16" s="10" t="s">
        <v>14</v>
      </c>
      <c r="L16" s="10" t="s">
        <v>15</v>
      </c>
      <c r="M16" s="10" t="s">
        <v>16</v>
      </c>
      <c r="N16" s="399"/>
      <c r="O16" s="165" t="s">
        <v>331</v>
      </c>
      <c r="P16" s="130" t="s">
        <v>332</v>
      </c>
      <c r="Q16" s="166" t="s">
        <v>333</v>
      </c>
      <c r="R16" s="130" t="s">
        <v>334</v>
      </c>
      <c r="S16" s="166" t="s">
        <v>335</v>
      </c>
      <c r="T16" s="130" t="s">
        <v>337</v>
      </c>
      <c r="U16" s="130" t="s">
        <v>339</v>
      </c>
      <c r="V16" s="166" t="s">
        <v>340</v>
      </c>
      <c r="W16" s="130" t="s">
        <v>338</v>
      </c>
      <c r="X16" s="15"/>
      <c r="Y16" s="15"/>
      <c r="Z16" s="15"/>
      <c r="AA16" s="5"/>
    </row>
    <row r="17" spans="1:27" x14ac:dyDescent="0.25">
      <c r="F17" s="333" t="s">
        <v>29</v>
      </c>
      <c r="G17" s="333"/>
      <c r="H17" s="333"/>
      <c r="I17" s="333"/>
      <c r="J17" s="333"/>
      <c r="K17" s="333"/>
      <c r="L17" s="333"/>
      <c r="M17" s="333"/>
      <c r="N17" s="333"/>
      <c r="S17" s="436"/>
      <c r="T17" s="436"/>
      <c r="U17" s="322"/>
      <c r="V17" s="322"/>
      <c r="W17" s="15"/>
      <c r="X17" s="15"/>
      <c r="Y17" s="15"/>
      <c r="Z17" s="15"/>
      <c r="AA17" s="5"/>
    </row>
    <row r="18" spans="1:27" ht="17.25" customHeight="1" x14ac:dyDescent="0.25">
      <c r="F18" s="2">
        <v>124</v>
      </c>
      <c r="G18" s="413" t="s">
        <v>360</v>
      </c>
      <c r="H18" s="413"/>
      <c r="I18" s="333">
        <v>180</v>
      </c>
      <c r="J18" s="333"/>
      <c r="K18" s="9">
        <v>18.45</v>
      </c>
      <c r="L18" s="9">
        <v>16.3</v>
      </c>
      <c r="M18" s="9">
        <v>16.28</v>
      </c>
      <c r="N18" s="105">
        <v>331.8</v>
      </c>
      <c r="O18" s="173">
        <v>262</v>
      </c>
      <c r="P18" s="173">
        <v>408</v>
      </c>
      <c r="Q18" s="173">
        <v>26</v>
      </c>
      <c r="R18" s="173">
        <v>234</v>
      </c>
      <c r="S18" s="173">
        <v>0.8</v>
      </c>
      <c r="T18" s="173">
        <v>76</v>
      </c>
      <c r="U18" s="173">
        <v>0.42</v>
      </c>
      <c r="V18" s="173">
        <v>0.77</v>
      </c>
      <c r="W18" s="173">
        <v>0.66</v>
      </c>
      <c r="X18" s="11"/>
      <c r="Y18" s="15"/>
      <c r="Z18" s="15"/>
      <c r="AA18" s="5"/>
    </row>
    <row r="19" spans="1:27" hidden="1" x14ac:dyDescent="0.25">
      <c r="F19" s="19"/>
      <c r="G19" s="429" t="s">
        <v>236</v>
      </c>
      <c r="H19" s="429"/>
      <c r="I19" s="10">
        <v>40</v>
      </c>
      <c r="J19" s="10">
        <v>40</v>
      </c>
      <c r="K19" s="4"/>
      <c r="L19" s="4"/>
      <c r="M19" s="4"/>
      <c r="N19" s="4"/>
      <c r="O19" s="5"/>
      <c r="T19" s="11"/>
      <c r="U19" s="1"/>
      <c r="V19" s="1"/>
      <c r="W19" s="1"/>
      <c r="X19" s="1"/>
      <c r="Y19" s="15"/>
      <c r="Z19" s="15"/>
      <c r="AA19" s="5"/>
    </row>
    <row r="20" spans="1:27" hidden="1" x14ac:dyDescent="0.25">
      <c r="F20" s="19"/>
      <c r="G20" s="429" t="s">
        <v>33</v>
      </c>
      <c r="H20" s="429"/>
      <c r="I20" s="10">
        <v>100</v>
      </c>
      <c r="J20" s="10">
        <v>100</v>
      </c>
      <c r="K20" s="4"/>
      <c r="L20" s="4"/>
      <c r="M20" s="4"/>
      <c r="N20" s="4"/>
      <c r="O20" s="5"/>
      <c r="T20" s="11"/>
      <c r="U20" s="11"/>
      <c r="V20" s="11"/>
      <c r="W20" s="11"/>
      <c r="X20" s="11"/>
      <c r="Y20" s="15"/>
      <c r="Z20" s="15"/>
      <c r="AA20" s="5"/>
    </row>
    <row r="21" spans="1:27" hidden="1" x14ac:dyDescent="0.25">
      <c r="F21" s="19"/>
      <c r="G21" s="429" t="s">
        <v>41</v>
      </c>
      <c r="H21" s="429"/>
      <c r="I21" s="10">
        <v>120</v>
      </c>
      <c r="J21" s="10">
        <v>120</v>
      </c>
      <c r="K21" s="4"/>
      <c r="L21" s="4"/>
      <c r="M21" s="4"/>
      <c r="N21" s="4"/>
      <c r="O21" s="5"/>
      <c r="S21" s="31"/>
      <c r="T21" s="11"/>
      <c r="U21" s="11"/>
      <c r="V21" s="11"/>
      <c r="W21" s="11"/>
      <c r="X21" s="11"/>
      <c r="Y21" s="15"/>
      <c r="Z21" s="15"/>
      <c r="AA21" s="5"/>
    </row>
    <row r="22" spans="1:27" hidden="1" x14ac:dyDescent="0.25">
      <c r="F22" s="19"/>
      <c r="G22" s="429" t="s">
        <v>35</v>
      </c>
      <c r="H22" s="429"/>
      <c r="I22" s="10">
        <v>5</v>
      </c>
      <c r="J22" s="10">
        <v>5</v>
      </c>
      <c r="K22" s="4"/>
      <c r="L22" s="4"/>
      <c r="M22" s="4"/>
      <c r="N22" s="4"/>
      <c r="O22" s="5"/>
      <c r="T22" s="11"/>
      <c r="U22" s="15"/>
      <c r="V22" s="15"/>
      <c r="W22" s="15"/>
      <c r="X22" s="15"/>
      <c r="AA22" s="5"/>
    </row>
    <row r="23" spans="1:27" hidden="1" x14ac:dyDescent="0.25">
      <c r="F23" s="19"/>
      <c r="G23" s="429" t="s">
        <v>9</v>
      </c>
      <c r="H23" s="429"/>
      <c r="I23" s="10">
        <v>5</v>
      </c>
      <c r="J23" s="10">
        <v>5</v>
      </c>
      <c r="K23" s="4"/>
      <c r="L23" s="4"/>
      <c r="M23" s="4"/>
      <c r="N23" s="4"/>
      <c r="O23" s="5"/>
      <c r="T23" s="11"/>
      <c r="U23" s="15"/>
      <c r="V23" s="15"/>
      <c r="W23" s="15"/>
      <c r="X23" s="15"/>
      <c r="AA23" s="5"/>
    </row>
    <row r="24" spans="1:27" hidden="1" x14ac:dyDescent="0.25">
      <c r="F24" s="2"/>
      <c r="G24" s="414"/>
      <c r="H24" s="414"/>
      <c r="I24" s="10"/>
      <c r="J24" s="10"/>
      <c r="K24" s="4"/>
      <c r="L24" s="4"/>
      <c r="M24" s="4"/>
      <c r="N24" s="4"/>
      <c r="O24" s="5"/>
      <c r="T24" s="11"/>
      <c r="U24" s="15"/>
      <c r="V24" s="15"/>
      <c r="W24" s="15"/>
      <c r="X24" s="15"/>
      <c r="AA24" s="5"/>
    </row>
    <row r="25" spans="1:27" hidden="1" x14ac:dyDescent="0.25">
      <c r="F25" s="2"/>
      <c r="G25" s="276"/>
      <c r="H25" s="276"/>
      <c r="I25" s="400"/>
      <c r="J25" s="400"/>
      <c r="K25" s="4"/>
      <c r="L25" s="4"/>
      <c r="M25" s="4"/>
      <c r="N25" s="4"/>
      <c r="O25" s="5"/>
      <c r="S25" s="32"/>
      <c r="T25" s="11"/>
      <c r="U25" s="11"/>
      <c r="V25" s="11"/>
      <c r="W25" s="11"/>
      <c r="X25" s="11"/>
    </row>
    <row r="26" spans="1:27" x14ac:dyDescent="0.25">
      <c r="F26" s="2"/>
      <c r="G26" s="422" t="s">
        <v>36</v>
      </c>
      <c r="H26" s="422"/>
      <c r="I26" s="337">
        <v>10</v>
      </c>
      <c r="J26" s="337"/>
      <c r="K26" s="23">
        <v>7.0000000000000007E-2</v>
      </c>
      <c r="L26" s="23">
        <v>8.1999999999999993</v>
      </c>
      <c r="M26" s="23">
        <v>7.0000000000000007E-2</v>
      </c>
      <c r="N26" s="23">
        <v>74</v>
      </c>
      <c r="O26" s="173">
        <v>3</v>
      </c>
      <c r="P26" s="173">
        <v>2.4</v>
      </c>
      <c r="Q26" s="173"/>
      <c r="R26" s="173">
        <v>3</v>
      </c>
      <c r="S26" s="173">
        <v>0.02</v>
      </c>
      <c r="T26" s="173">
        <v>63</v>
      </c>
      <c r="U26" s="173"/>
      <c r="V26" s="173">
        <v>0.01</v>
      </c>
      <c r="W26" s="135"/>
      <c r="X26" s="11"/>
    </row>
    <row r="27" spans="1:27" ht="15.75" x14ac:dyDescent="0.25">
      <c r="F27" s="2">
        <v>332</v>
      </c>
      <c r="G27" s="451" t="s">
        <v>286</v>
      </c>
      <c r="H27" s="452"/>
      <c r="I27" s="105">
        <v>53</v>
      </c>
      <c r="J27" s="126">
        <v>50</v>
      </c>
      <c r="K27" s="9">
        <v>5.85</v>
      </c>
      <c r="L27" s="9">
        <v>9.1999999999999993</v>
      </c>
      <c r="M27" s="9">
        <v>0.1</v>
      </c>
      <c r="N27" s="9">
        <v>108</v>
      </c>
      <c r="O27" s="200">
        <v>76</v>
      </c>
      <c r="P27" s="200">
        <v>15</v>
      </c>
      <c r="Q27" s="200">
        <v>7.4</v>
      </c>
      <c r="R27" s="200">
        <v>50</v>
      </c>
      <c r="S27" s="200">
        <v>0.7</v>
      </c>
      <c r="T27" s="200">
        <v>18.7</v>
      </c>
      <c r="U27" s="200">
        <v>0.09</v>
      </c>
      <c r="V27" s="200">
        <v>7.0000000000000007E-2</v>
      </c>
      <c r="W27" s="11"/>
      <c r="X27" s="11"/>
    </row>
    <row r="28" spans="1:27" ht="12.75" customHeight="1" x14ac:dyDescent="0.25">
      <c r="F28" s="29"/>
      <c r="G28" s="416" t="s">
        <v>299</v>
      </c>
      <c r="H28" s="417"/>
      <c r="I28" s="346">
        <v>50</v>
      </c>
      <c r="J28" s="348"/>
      <c r="K28" s="9">
        <v>3.8</v>
      </c>
      <c r="L28" s="9">
        <v>1.46</v>
      </c>
      <c r="M28" s="9">
        <v>25.2</v>
      </c>
      <c r="N28" s="9">
        <v>131.5</v>
      </c>
      <c r="O28" s="173">
        <v>26.9</v>
      </c>
      <c r="P28" s="173">
        <v>8.5</v>
      </c>
      <c r="Q28" s="173">
        <v>6.5</v>
      </c>
      <c r="R28" s="173">
        <v>17.5</v>
      </c>
      <c r="S28" s="173">
        <v>0.6</v>
      </c>
      <c r="T28" s="174"/>
      <c r="U28" s="173">
        <v>0.05</v>
      </c>
      <c r="V28" s="242">
        <v>1.4999999999999999E-2</v>
      </c>
      <c r="W28" s="127"/>
      <c r="X28" s="11"/>
    </row>
    <row r="29" spans="1:27" ht="27" customHeight="1" x14ac:dyDescent="0.25">
      <c r="F29" s="29">
        <v>258</v>
      </c>
      <c r="G29" s="416" t="s">
        <v>39</v>
      </c>
      <c r="H29" s="417"/>
      <c r="I29" s="346">
        <v>200</v>
      </c>
      <c r="J29" s="348"/>
      <c r="K29" s="9">
        <v>2.9</v>
      </c>
      <c r="L29" s="9">
        <v>2.6</v>
      </c>
      <c r="M29" s="9">
        <v>16.100000000000001</v>
      </c>
      <c r="N29" s="9">
        <v>98.6</v>
      </c>
      <c r="O29" s="173">
        <v>46.2</v>
      </c>
      <c r="P29" s="173">
        <v>25.7</v>
      </c>
      <c r="Q29" s="173">
        <v>7</v>
      </c>
      <c r="R29" s="173">
        <v>45</v>
      </c>
      <c r="S29" s="173">
        <v>0.13</v>
      </c>
      <c r="T29" s="173">
        <v>40</v>
      </c>
      <c r="U29" s="173">
        <v>0.04</v>
      </c>
      <c r="V29" s="173">
        <v>0.1</v>
      </c>
      <c r="W29" s="173">
        <v>1.3</v>
      </c>
      <c r="X29" s="11"/>
    </row>
    <row r="30" spans="1:27" s="5" customFormat="1" hidden="1" x14ac:dyDescent="0.25">
      <c r="A30"/>
      <c r="B30"/>
      <c r="C30"/>
      <c r="D30"/>
      <c r="E30"/>
      <c r="F30" s="29"/>
      <c r="G30" s="423" t="s">
        <v>40</v>
      </c>
      <c r="H30" s="392"/>
      <c r="I30" s="8">
        <v>2</v>
      </c>
      <c r="J30" s="8">
        <v>2</v>
      </c>
      <c r="K30" s="3"/>
      <c r="L30" s="3"/>
      <c r="M30" s="3"/>
      <c r="N30" s="3"/>
      <c r="P30"/>
      <c r="Q30"/>
      <c r="S30" s="31"/>
      <c r="T30" s="11"/>
      <c r="U30" s="11"/>
      <c r="V30" s="11"/>
      <c r="W30" s="11"/>
      <c r="X30" s="11"/>
      <c r="AA30"/>
    </row>
    <row r="31" spans="1:27" s="5" customFormat="1" hidden="1" x14ac:dyDescent="0.25">
      <c r="A31"/>
      <c r="B31"/>
      <c r="C31"/>
      <c r="D31"/>
      <c r="E31"/>
      <c r="F31" s="49"/>
      <c r="G31" s="423" t="s">
        <v>41</v>
      </c>
      <c r="H31" s="392"/>
      <c r="I31" s="8">
        <v>107</v>
      </c>
      <c r="J31" s="8">
        <v>107</v>
      </c>
      <c r="K31" s="3"/>
      <c r="L31" s="3"/>
      <c r="M31" s="3"/>
      <c r="N31" s="3"/>
      <c r="P31"/>
      <c r="Q31"/>
      <c r="S31" s="31"/>
      <c r="T31" s="11"/>
      <c r="U31" s="11"/>
      <c r="V31" s="11"/>
      <c r="W31" s="11"/>
      <c r="X31" s="11"/>
      <c r="AA31"/>
    </row>
    <row r="32" spans="1:27" s="5" customFormat="1" hidden="1" x14ac:dyDescent="0.25">
      <c r="A32"/>
      <c r="B32"/>
      <c r="C32"/>
      <c r="D32"/>
      <c r="E32"/>
      <c r="F32" s="49"/>
      <c r="G32" s="423" t="s">
        <v>35</v>
      </c>
      <c r="H32" s="392"/>
      <c r="I32" s="8">
        <v>15</v>
      </c>
      <c r="J32" s="8">
        <v>15</v>
      </c>
      <c r="K32" s="3"/>
      <c r="L32" s="3"/>
      <c r="M32" s="3"/>
      <c r="N32" s="3"/>
      <c r="P32"/>
      <c r="Q32"/>
      <c r="S32" s="31"/>
      <c r="T32" s="11"/>
      <c r="U32" s="11"/>
      <c r="V32" s="11"/>
      <c r="W32" s="11"/>
      <c r="X32" s="11"/>
      <c r="AA32"/>
    </row>
    <row r="33" spans="1:27" s="5" customFormat="1" hidden="1" x14ac:dyDescent="0.25">
      <c r="A33"/>
      <c r="B33"/>
      <c r="C33"/>
      <c r="D33"/>
      <c r="E33"/>
      <c r="F33" s="49"/>
      <c r="G33" s="382" t="s">
        <v>33</v>
      </c>
      <c r="H33" s="382"/>
      <c r="I33" s="8">
        <v>100</v>
      </c>
      <c r="J33" s="8">
        <v>100</v>
      </c>
      <c r="K33" s="3"/>
      <c r="L33" s="3"/>
      <c r="M33" s="3"/>
      <c r="N33" s="3"/>
      <c r="P33"/>
      <c r="Q33"/>
      <c r="S33" s="32"/>
      <c r="T33" s="11"/>
      <c r="U33" s="1"/>
      <c r="V33" s="1"/>
      <c r="W33" s="1"/>
      <c r="X33" s="1"/>
      <c r="AA33"/>
    </row>
    <row r="34" spans="1:27" s="5" customFormat="1" x14ac:dyDescent="0.25">
      <c r="A34"/>
      <c r="B34"/>
      <c r="C34"/>
      <c r="D34"/>
      <c r="E34"/>
      <c r="F34" s="4"/>
      <c r="G34" s="340" t="s">
        <v>42</v>
      </c>
      <c r="H34" s="340"/>
      <c r="I34" s="341">
        <f>I18+J27+I28+I29</f>
        <v>480</v>
      </c>
      <c r="J34" s="342"/>
      <c r="K34" s="3">
        <f>SUM(K18:K33)</f>
        <v>31.069999999999997</v>
      </c>
      <c r="L34" s="3">
        <f>SUM(L18:L33)</f>
        <v>37.760000000000005</v>
      </c>
      <c r="M34" s="3">
        <f>SUM(M18:M33)</f>
        <v>57.750000000000007</v>
      </c>
      <c r="N34" s="3">
        <f>SUM(N18:N33)</f>
        <v>743.9</v>
      </c>
      <c r="O34" s="303">
        <f>SUM(O18:O33)</f>
        <v>414.09999999999997</v>
      </c>
      <c r="P34" s="303">
        <f t="shared" ref="P34:W34" si="0">SUM(P18:P33)</f>
        <v>459.59999999999997</v>
      </c>
      <c r="Q34" s="303">
        <f t="shared" si="0"/>
        <v>46.9</v>
      </c>
      <c r="R34" s="303">
        <f t="shared" si="0"/>
        <v>349.5</v>
      </c>
      <c r="S34" s="303">
        <f t="shared" si="0"/>
        <v>2.25</v>
      </c>
      <c r="T34" s="303">
        <f t="shared" si="0"/>
        <v>197.7</v>
      </c>
      <c r="U34" s="303">
        <f t="shared" si="0"/>
        <v>0.60000000000000009</v>
      </c>
      <c r="V34" s="303">
        <f t="shared" si="0"/>
        <v>0.96500000000000008</v>
      </c>
      <c r="W34" s="303">
        <f t="shared" si="0"/>
        <v>1.96</v>
      </c>
      <c r="X34" s="1"/>
      <c r="AA34"/>
    </row>
    <row r="35" spans="1:27" s="5" customFormat="1" ht="12" customHeight="1" x14ac:dyDescent="0.25">
      <c r="A35"/>
      <c r="B35"/>
      <c r="C35"/>
      <c r="D35"/>
      <c r="E35"/>
      <c r="F35" s="48"/>
      <c r="G35" s="26"/>
      <c r="H35" s="26"/>
      <c r="I35" s="27"/>
      <c r="J35" s="27"/>
      <c r="K35" s="27"/>
      <c r="L35" s="27"/>
      <c r="M35" s="27"/>
      <c r="N35" s="28">
        <f>N34/N116</f>
        <v>0.24974484999865715</v>
      </c>
      <c r="O35"/>
      <c r="P35"/>
      <c r="Q35"/>
      <c r="T35" s="11"/>
      <c r="U35" s="35"/>
      <c r="V35" s="35"/>
      <c r="W35" s="35"/>
      <c r="X35" s="35"/>
      <c r="AA35"/>
    </row>
    <row r="36" spans="1:27" s="5" customFormat="1" x14ac:dyDescent="0.25">
      <c r="A36"/>
      <c r="B36"/>
      <c r="C36"/>
      <c r="D36"/>
      <c r="E36"/>
      <c r="F36" s="333" t="s">
        <v>43</v>
      </c>
      <c r="G36" s="333"/>
      <c r="H36" s="333"/>
      <c r="I36" s="333"/>
      <c r="J36" s="333"/>
      <c r="K36" s="333"/>
      <c r="L36" s="333"/>
      <c r="M36" s="333"/>
      <c r="N36" s="333"/>
      <c r="O36"/>
      <c r="P36"/>
      <c r="Q36"/>
      <c r="T36" s="11"/>
      <c r="U36" s="11"/>
      <c r="V36" s="11"/>
      <c r="W36" s="11"/>
      <c r="X36" s="11"/>
      <c r="AA36"/>
    </row>
    <row r="37" spans="1:27" s="5" customFormat="1" ht="18.75" x14ac:dyDescent="0.3">
      <c r="A37"/>
      <c r="B37"/>
      <c r="C37"/>
      <c r="D37"/>
      <c r="E37"/>
      <c r="F37" s="4"/>
      <c r="G37" s="335" t="s">
        <v>44</v>
      </c>
      <c r="H37" s="335"/>
      <c r="I37" s="337">
        <v>285</v>
      </c>
      <c r="J37" s="337"/>
      <c r="K37" s="3">
        <f>K38+K39</f>
        <v>1.42</v>
      </c>
      <c r="L37" s="3">
        <f>L38+L39</f>
        <v>0.63</v>
      </c>
      <c r="M37" s="3">
        <f>M38+M39</f>
        <v>22.97</v>
      </c>
      <c r="N37" s="3">
        <f>N38+N39</f>
        <v>93</v>
      </c>
      <c r="O37"/>
      <c r="P37"/>
      <c r="Q37"/>
      <c r="S37" s="40"/>
      <c r="T37" s="11"/>
      <c r="U37" s="11"/>
      <c r="V37" s="11"/>
      <c r="W37" s="11"/>
      <c r="X37" s="11"/>
      <c r="AA37"/>
    </row>
    <row r="38" spans="1:27" s="5" customFormat="1" ht="18.75" hidden="1" x14ac:dyDescent="0.3">
      <c r="A38"/>
      <c r="B38"/>
      <c r="C38"/>
      <c r="D38"/>
      <c r="E38"/>
      <c r="F38" s="4"/>
      <c r="G38" s="350" t="s">
        <v>80</v>
      </c>
      <c r="H38" s="350"/>
      <c r="I38" s="400">
        <v>135</v>
      </c>
      <c r="J38" s="400"/>
      <c r="K38" s="8">
        <v>0.54</v>
      </c>
      <c r="L38" s="8">
        <v>0.41</v>
      </c>
      <c r="M38" s="1">
        <v>14.72</v>
      </c>
      <c r="N38" s="8">
        <v>56.7</v>
      </c>
      <c r="O38"/>
      <c r="P38"/>
      <c r="Q38"/>
      <c r="S38" s="40"/>
      <c r="T38" s="11"/>
      <c r="U38" s="11"/>
      <c r="V38" s="11"/>
      <c r="W38" s="11"/>
      <c r="X38" s="11"/>
      <c r="AA38"/>
    </row>
    <row r="39" spans="1:27" s="5" customFormat="1" hidden="1" x14ac:dyDescent="0.25">
      <c r="A39"/>
      <c r="B39"/>
      <c r="C39"/>
      <c r="D39"/>
      <c r="E39"/>
      <c r="F39" s="4"/>
      <c r="G39" s="350" t="s">
        <v>176</v>
      </c>
      <c r="H39" s="350"/>
      <c r="I39" s="400">
        <v>150</v>
      </c>
      <c r="J39" s="400"/>
      <c r="K39" s="8">
        <v>0.88</v>
      </c>
      <c r="L39" s="8">
        <v>0.22</v>
      </c>
      <c r="M39" s="8">
        <v>8.25</v>
      </c>
      <c r="N39" s="8">
        <v>36.299999999999997</v>
      </c>
      <c r="O39"/>
      <c r="P39"/>
      <c r="Q39"/>
      <c r="T39" s="11"/>
      <c r="U39" s="11"/>
      <c r="V39" s="11"/>
      <c r="W39" s="1"/>
      <c r="X39" s="1"/>
      <c r="AA39"/>
    </row>
    <row r="40" spans="1:27" s="5" customFormat="1" x14ac:dyDescent="0.25">
      <c r="A40"/>
      <c r="B40"/>
      <c r="C40"/>
      <c r="D40"/>
      <c r="E40"/>
      <c r="F40" s="4"/>
      <c r="G40" s="340" t="s">
        <v>42</v>
      </c>
      <c r="H40" s="340"/>
      <c r="I40" s="337">
        <v>285</v>
      </c>
      <c r="J40" s="337"/>
      <c r="K40" s="3">
        <f>K37</f>
        <v>1.42</v>
      </c>
      <c r="L40" s="3">
        <f>L37</f>
        <v>0.63</v>
      </c>
      <c r="M40" s="3">
        <f>M37</f>
        <v>22.97</v>
      </c>
      <c r="N40" s="3">
        <f>N37</f>
        <v>93</v>
      </c>
      <c r="O40" s="176">
        <v>140</v>
      </c>
      <c r="P40" s="176">
        <v>8</v>
      </c>
      <c r="Q40" s="176">
        <v>12</v>
      </c>
      <c r="R40" s="176">
        <v>11</v>
      </c>
      <c r="S40" s="180" t="s">
        <v>349</v>
      </c>
      <c r="T40" s="180"/>
      <c r="U40" s="180" t="s">
        <v>350</v>
      </c>
      <c r="V40" s="180" t="s">
        <v>345</v>
      </c>
      <c r="W40" s="176">
        <v>28</v>
      </c>
      <c r="X40" s="11"/>
      <c r="AA40"/>
    </row>
    <row r="41" spans="1:27" s="5" customFormat="1" x14ac:dyDescent="0.25">
      <c r="A41"/>
      <c r="B41"/>
      <c r="C41"/>
      <c r="D41"/>
      <c r="E41"/>
      <c r="F41" s="48"/>
      <c r="G41" s="26"/>
      <c r="H41" s="26"/>
      <c r="I41" s="27"/>
      <c r="J41" s="27"/>
      <c r="K41" s="27"/>
      <c r="L41" s="27"/>
      <c r="M41" s="27"/>
      <c r="N41" s="28">
        <f>N40/N116</f>
        <v>3.1222302795906862E-2</v>
      </c>
      <c r="O41"/>
      <c r="P41"/>
      <c r="Q41"/>
      <c r="T41" s="11"/>
      <c r="U41" s="15"/>
      <c r="V41" s="15"/>
      <c r="W41" s="15"/>
      <c r="X41" s="15"/>
      <c r="AA41"/>
    </row>
    <row r="42" spans="1:27" s="5" customFormat="1" ht="15" customHeight="1" x14ac:dyDescent="0.3">
      <c r="A42"/>
      <c r="B42"/>
      <c r="C42"/>
      <c r="D42"/>
      <c r="E42"/>
      <c r="F42" s="333" t="s">
        <v>45</v>
      </c>
      <c r="G42" s="333"/>
      <c r="H42" s="333"/>
      <c r="I42" s="333"/>
      <c r="J42" s="333"/>
      <c r="K42" s="333"/>
      <c r="L42" s="333"/>
      <c r="M42" s="333"/>
      <c r="N42" s="333"/>
      <c r="O42"/>
      <c r="P42"/>
      <c r="Q42"/>
      <c r="S42" s="45"/>
      <c r="T42" s="11"/>
      <c r="U42" s="11"/>
      <c r="V42" s="11"/>
      <c r="W42" s="11"/>
      <c r="X42" s="11"/>
      <c r="AA42"/>
    </row>
    <row r="43" spans="1:27" s="5" customFormat="1" ht="18.75" customHeight="1" x14ac:dyDescent="0.25">
      <c r="A43"/>
      <c r="B43"/>
      <c r="C43"/>
      <c r="D43"/>
      <c r="E43"/>
      <c r="F43" s="29">
        <v>29</v>
      </c>
      <c r="G43" s="413" t="s">
        <v>177</v>
      </c>
      <c r="H43" s="413"/>
      <c r="I43" s="333">
        <v>80</v>
      </c>
      <c r="J43" s="333"/>
      <c r="K43" s="9">
        <v>0.78</v>
      </c>
      <c r="L43" s="9">
        <v>3.11</v>
      </c>
      <c r="M43" s="9">
        <v>2.74</v>
      </c>
      <c r="N43" s="9">
        <v>41.63</v>
      </c>
      <c r="O43" s="173">
        <v>166</v>
      </c>
      <c r="P43" s="173">
        <v>20.3</v>
      </c>
      <c r="Q43" s="173">
        <v>15.04</v>
      </c>
      <c r="R43" s="173">
        <v>28.8</v>
      </c>
      <c r="S43" s="173">
        <v>0.52</v>
      </c>
      <c r="T43" s="173"/>
      <c r="U43" s="173">
        <v>2.4E-2</v>
      </c>
      <c r="V43" s="173">
        <v>0.03</v>
      </c>
      <c r="W43" s="173">
        <v>10.5</v>
      </c>
      <c r="X43" s="11"/>
      <c r="AA43"/>
    </row>
    <row r="44" spans="1:27" s="5" customFormat="1" hidden="1" x14ac:dyDescent="0.25">
      <c r="A44"/>
      <c r="B44"/>
      <c r="C44"/>
      <c r="D44"/>
      <c r="E44"/>
      <c r="F44" s="82"/>
      <c r="G44" s="414" t="s">
        <v>82</v>
      </c>
      <c r="H44" s="414"/>
      <c r="I44" s="8">
        <v>32</v>
      </c>
      <c r="J44" s="8">
        <v>30</v>
      </c>
      <c r="K44" s="4"/>
      <c r="L44" s="4"/>
      <c r="M44" s="4"/>
      <c r="N44" s="4"/>
      <c r="O44"/>
      <c r="P44"/>
      <c r="Q44"/>
      <c r="S44" s="32"/>
      <c r="T44" s="11"/>
      <c r="U44" s="11"/>
      <c r="V44" s="11"/>
      <c r="W44" s="11"/>
      <c r="X44" s="11"/>
      <c r="AA44"/>
    </row>
    <row r="45" spans="1:27" s="5" customFormat="1" hidden="1" x14ac:dyDescent="0.25">
      <c r="A45"/>
      <c r="B45"/>
      <c r="C45"/>
      <c r="D45"/>
      <c r="E45"/>
      <c r="F45" s="82"/>
      <c r="G45" s="414" t="s">
        <v>83</v>
      </c>
      <c r="H45" s="414"/>
      <c r="I45" s="8">
        <v>12</v>
      </c>
      <c r="J45" s="8">
        <v>8</v>
      </c>
      <c r="K45" s="4"/>
      <c r="L45" s="4"/>
      <c r="M45" s="4"/>
      <c r="N45" s="4"/>
      <c r="O45"/>
      <c r="P45"/>
      <c r="Q45"/>
      <c r="S45" s="32"/>
      <c r="T45" s="11"/>
      <c r="U45" s="11"/>
      <c r="V45" s="11"/>
      <c r="W45" s="11"/>
      <c r="X45" s="11"/>
      <c r="AA45"/>
    </row>
    <row r="46" spans="1:27" s="5" customFormat="1" hidden="1" x14ac:dyDescent="0.25">
      <c r="A46"/>
      <c r="B46"/>
      <c r="C46"/>
      <c r="D46"/>
      <c r="E46"/>
      <c r="F46" s="82"/>
      <c r="G46" s="414" t="s">
        <v>84</v>
      </c>
      <c r="H46" s="414"/>
      <c r="I46" s="8">
        <v>48</v>
      </c>
      <c r="J46" s="8">
        <v>40</v>
      </c>
      <c r="K46" s="4"/>
      <c r="L46" s="4"/>
      <c r="M46" s="4"/>
      <c r="N46" s="4"/>
      <c r="O46"/>
      <c r="P46"/>
      <c r="Q46"/>
      <c r="S46" s="32"/>
      <c r="T46" s="11"/>
      <c r="U46" s="11"/>
      <c r="V46" s="11"/>
      <c r="W46" s="11"/>
      <c r="X46" s="11"/>
      <c r="AA46"/>
    </row>
    <row r="47" spans="1:27" s="5" customFormat="1" hidden="1" x14ac:dyDescent="0.25">
      <c r="A47"/>
      <c r="B47"/>
      <c r="C47"/>
      <c r="D47"/>
      <c r="E47"/>
      <c r="F47" s="82"/>
      <c r="G47" s="414" t="s">
        <v>10</v>
      </c>
      <c r="H47" s="414"/>
      <c r="I47" s="10">
        <v>3</v>
      </c>
      <c r="J47" s="10">
        <v>3</v>
      </c>
      <c r="K47" s="4"/>
      <c r="L47" s="4"/>
      <c r="M47" s="4"/>
      <c r="N47" s="4"/>
      <c r="O47"/>
      <c r="P47"/>
      <c r="Q47"/>
      <c r="S47" s="32"/>
      <c r="T47" s="11"/>
      <c r="U47" s="11"/>
      <c r="V47" s="11"/>
      <c r="W47" s="11"/>
      <c r="X47" s="11"/>
      <c r="AA47"/>
    </row>
    <row r="48" spans="1:27" ht="18" customHeight="1" x14ac:dyDescent="0.25">
      <c r="F48" s="29">
        <v>101</v>
      </c>
      <c r="G48" s="451" t="s">
        <v>217</v>
      </c>
      <c r="H48" s="452"/>
      <c r="I48" s="333">
        <v>250</v>
      </c>
      <c r="J48" s="333"/>
      <c r="K48" s="9">
        <v>4.37</v>
      </c>
      <c r="L48" s="9">
        <v>5.48</v>
      </c>
      <c r="M48" s="9">
        <v>15.12</v>
      </c>
      <c r="N48" s="9">
        <v>134.66999999999999</v>
      </c>
      <c r="O48" s="173">
        <v>225</v>
      </c>
      <c r="P48" s="173">
        <v>17.5</v>
      </c>
      <c r="Q48" s="173">
        <v>15.1</v>
      </c>
      <c r="R48" s="173">
        <v>37.5</v>
      </c>
      <c r="S48" s="173">
        <v>0.8</v>
      </c>
      <c r="T48" s="173"/>
      <c r="U48" s="173">
        <v>0.08</v>
      </c>
      <c r="V48" s="173">
        <v>0.05</v>
      </c>
      <c r="W48" s="173">
        <v>8.25</v>
      </c>
      <c r="X48" s="1"/>
    </row>
    <row r="49" spans="6:26" ht="30.75" hidden="1" customHeight="1" x14ac:dyDescent="0.25">
      <c r="F49" s="4"/>
      <c r="G49" s="548" t="s">
        <v>100</v>
      </c>
      <c r="H49" s="548"/>
      <c r="I49" s="2">
        <v>30</v>
      </c>
      <c r="J49" s="2">
        <v>21</v>
      </c>
      <c r="K49" s="4"/>
      <c r="L49" s="4"/>
      <c r="M49" s="4"/>
      <c r="N49" s="4"/>
      <c r="S49" s="32"/>
      <c r="T49" s="11"/>
      <c r="U49" s="1"/>
      <c r="V49" s="1"/>
      <c r="W49" s="1"/>
      <c r="X49" s="1"/>
    </row>
    <row r="50" spans="6:26" hidden="1" x14ac:dyDescent="0.25">
      <c r="F50" s="4"/>
      <c r="G50" s="414" t="s">
        <v>31</v>
      </c>
      <c r="H50" s="414"/>
      <c r="I50" s="10">
        <v>12</v>
      </c>
      <c r="J50" s="10">
        <v>12</v>
      </c>
      <c r="K50" s="4"/>
      <c r="L50" s="4"/>
      <c r="M50" s="4"/>
      <c r="N50" s="4"/>
      <c r="S50" s="32"/>
      <c r="T50" s="11"/>
      <c r="U50" s="15"/>
      <c r="V50" s="15"/>
      <c r="W50" s="15"/>
      <c r="X50" s="15"/>
    </row>
    <row r="51" spans="6:26" ht="18.75" hidden="1" x14ac:dyDescent="0.3">
      <c r="F51" s="4"/>
      <c r="G51" s="414" t="s">
        <v>5</v>
      </c>
      <c r="H51" s="414"/>
      <c r="I51" s="10">
        <v>50</v>
      </c>
      <c r="J51" s="10">
        <v>37</v>
      </c>
      <c r="K51" s="4"/>
      <c r="L51" s="4"/>
      <c r="M51" s="4"/>
      <c r="N51" s="4"/>
      <c r="S51" s="45"/>
      <c r="T51" s="11"/>
      <c r="U51" s="11"/>
      <c r="V51" s="11"/>
      <c r="W51" s="11"/>
      <c r="X51" s="11"/>
    </row>
    <row r="52" spans="6:26" hidden="1" x14ac:dyDescent="0.25">
      <c r="F52" s="4"/>
      <c r="G52" s="414" t="s">
        <v>53</v>
      </c>
      <c r="H52" s="414"/>
      <c r="I52" s="10">
        <v>15</v>
      </c>
      <c r="J52" s="10">
        <v>12</v>
      </c>
      <c r="K52" s="4"/>
      <c r="L52" s="4"/>
      <c r="M52" s="4"/>
      <c r="N52" s="4"/>
      <c r="S52" s="32"/>
      <c r="T52" s="11"/>
      <c r="U52" s="1"/>
      <c r="V52" s="1"/>
      <c r="W52" s="1"/>
      <c r="X52" s="1"/>
    </row>
    <row r="53" spans="6:26" hidden="1" x14ac:dyDescent="0.25">
      <c r="F53" s="4"/>
      <c r="G53" s="414" t="s">
        <v>49</v>
      </c>
      <c r="H53" s="414"/>
      <c r="I53" s="10">
        <v>15</v>
      </c>
      <c r="J53" s="10">
        <v>12</v>
      </c>
      <c r="K53" s="4"/>
      <c r="L53" s="4"/>
      <c r="M53" s="4"/>
      <c r="N53" s="4"/>
      <c r="S53" s="32"/>
      <c r="T53" s="11"/>
      <c r="U53" s="1"/>
      <c r="V53" s="1"/>
      <c r="W53" s="1"/>
      <c r="X53" s="1"/>
    </row>
    <row r="54" spans="6:26" hidden="1" x14ac:dyDescent="0.25">
      <c r="F54" s="4"/>
      <c r="G54" s="414" t="s">
        <v>10</v>
      </c>
      <c r="H54" s="414"/>
      <c r="I54" s="10">
        <v>3</v>
      </c>
      <c r="J54" s="10">
        <v>3</v>
      </c>
      <c r="K54" s="4"/>
      <c r="L54" s="4"/>
      <c r="M54" s="4"/>
      <c r="N54" s="4"/>
      <c r="S54" s="32"/>
      <c r="T54" s="11"/>
      <c r="U54" s="15"/>
      <c r="V54" s="15"/>
      <c r="W54" s="15"/>
      <c r="X54" s="15"/>
    </row>
    <row r="55" spans="6:26" hidden="1" x14ac:dyDescent="0.25">
      <c r="F55" s="4"/>
      <c r="G55" s="414" t="s">
        <v>41</v>
      </c>
      <c r="H55" s="414"/>
      <c r="I55" s="10">
        <v>212</v>
      </c>
      <c r="J55" s="10">
        <v>212</v>
      </c>
      <c r="K55" s="4"/>
      <c r="L55" s="4"/>
      <c r="M55" s="4"/>
      <c r="N55" s="4"/>
      <c r="T55" s="11"/>
      <c r="U55" s="11"/>
      <c r="V55" s="11"/>
      <c r="W55" s="11"/>
      <c r="X55" s="11"/>
    </row>
    <row r="56" spans="6:26" ht="18.75" customHeight="1" x14ac:dyDescent="0.25">
      <c r="F56" s="10">
        <v>282</v>
      </c>
      <c r="G56" s="413" t="s">
        <v>186</v>
      </c>
      <c r="H56" s="413"/>
      <c r="I56" s="333">
        <v>120</v>
      </c>
      <c r="J56" s="333"/>
      <c r="K56" s="9">
        <v>18.25</v>
      </c>
      <c r="L56" s="9">
        <v>15.56</v>
      </c>
      <c r="M56" s="9">
        <v>10.08</v>
      </c>
      <c r="N56" s="9">
        <v>284.38</v>
      </c>
      <c r="O56" s="173">
        <v>303</v>
      </c>
      <c r="P56" s="173">
        <v>24</v>
      </c>
      <c r="Q56" s="173">
        <v>18.399999999999999</v>
      </c>
      <c r="R56" s="173">
        <v>272</v>
      </c>
      <c r="S56" s="173">
        <v>14</v>
      </c>
      <c r="T56" s="173">
        <v>7926</v>
      </c>
      <c r="U56" s="173">
        <v>0.26</v>
      </c>
      <c r="V56" s="173">
        <v>1.98</v>
      </c>
      <c r="W56" s="173">
        <v>95.2</v>
      </c>
      <c r="X56" s="11"/>
      <c r="Y56" s="15"/>
      <c r="Z56" s="15"/>
    </row>
    <row r="57" spans="6:26" hidden="1" x14ac:dyDescent="0.25">
      <c r="F57" s="4"/>
      <c r="G57" s="414" t="s">
        <v>128</v>
      </c>
      <c r="H57" s="414"/>
      <c r="I57" s="10">
        <v>120</v>
      </c>
      <c r="J57" s="10">
        <v>100</v>
      </c>
      <c r="K57" s="4"/>
      <c r="L57" s="4"/>
      <c r="M57" s="4"/>
      <c r="N57" s="4"/>
      <c r="Q57" s="5"/>
      <c r="S57" s="474"/>
      <c r="T57" s="474"/>
      <c r="U57" s="11"/>
      <c r="V57" s="11"/>
    </row>
    <row r="58" spans="6:26" hidden="1" x14ac:dyDescent="0.25">
      <c r="F58" s="4"/>
      <c r="G58" s="414" t="s">
        <v>9</v>
      </c>
      <c r="H58" s="414"/>
      <c r="I58" s="57">
        <v>10</v>
      </c>
      <c r="J58" s="10">
        <v>10</v>
      </c>
      <c r="K58" s="4"/>
      <c r="L58" s="4"/>
      <c r="M58" s="4"/>
      <c r="N58" s="4"/>
      <c r="Q58" s="5"/>
      <c r="S58" s="78"/>
      <c r="T58" s="78"/>
      <c r="U58" s="11"/>
      <c r="V58" s="11"/>
    </row>
    <row r="59" spans="6:26" hidden="1" x14ac:dyDescent="0.25">
      <c r="F59" s="4"/>
      <c r="G59" s="414" t="s">
        <v>8</v>
      </c>
      <c r="H59" s="414"/>
      <c r="I59" s="10">
        <v>10</v>
      </c>
      <c r="J59" s="10">
        <v>10</v>
      </c>
      <c r="K59" s="4"/>
      <c r="L59" s="4"/>
      <c r="M59" s="4"/>
      <c r="N59" s="4"/>
      <c r="Q59" s="5"/>
      <c r="S59" s="78"/>
      <c r="T59" s="78"/>
      <c r="U59" s="11"/>
      <c r="V59" s="11"/>
    </row>
    <row r="60" spans="6:26" hidden="1" x14ac:dyDescent="0.25">
      <c r="F60" s="4"/>
      <c r="G60" s="414" t="s">
        <v>189</v>
      </c>
      <c r="H60" s="414"/>
      <c r="I60" s="57">
        <v>16</v>
      </c>
      <c r="J60" s="10">
        <v>16</v>
      </c>
      <c r="K60" s="4"/>
      <c r="L60" s="4"/>
      <c r="M60" s="4"/>
      <c r="N60" s="4"/>
      <c r="Q60" s="5"/>
      <c r="S60" s="78"/>
      <c r="T60" s="78"/>
      <c r="U60" s="11"/>
      <c r="V60" s="11"/>
    </row>
    <row r="61" spans="6:26" hidden="1" x14ac:dyDescent="0.25">
      <c r="F61" s="4"/>
      <c r="G61" s="446" t="s">
        <v>7</v>
      </c>
      <c r="H61" s="447"/>
      <c r="I61" s="57">
        <v>10</v>
      </c>
      <c r="J61" s="10">
        <v>10</v>
      </c>
      <c r="K61" s="4"/>
      <c r="L61" s="4"/>
      <c r="M61" s="4"/>
      <c r="N61" s="4"/>
      <c r="Q61" s="5"/>
      <c r="S61" s="78"/>
      <c r="T61" s="78"/>
      <c r="U61" s="11"/>
      <c r="V61" s="11"/>
    </row>
    <row r="62" spans="6:26" hidden="1" x14ac:dyDescent="0.25">
      <c r="F62" s="4"/>
      <c r="G62" s="446" t="s">
        <v>107</v>
      </c>
      <c r="H62" s="447"/>
      <c r="I62" s="57"/>
      <c r="J62" s="10">
        <v>136</v>
      </c>
      <c r="K62" s="4"/>
      <c r="L62" s="4"/>
      <c r="M62" s="4"/>
      <c r="N62" s="4"/>
      <c r="Q62" s="5"/>
      <c r="S62" s="78"/>
      <c r="T62" s="78"/>
      <c r="U62" s="11"/>
      <c r="V62" s="11"/>
    </row>
    <row r="63" spans="6:26" hidden="1" x14ac:dyDescent="0.25">
      <c r="F63" s="4"/>
      <c r="G63" s="414" t="s">
        <v>10</v>
      </c>
      <c r="H63" s="414"/>
      <c r="I63" s="57">
        <v>8</v>
      </c>
      <c r="J63" s="10">
        <v>8</v>
      </c>
      <c r="K63" s="4"/>
      <c r="L63" s="4"/>
      <c r="M63" s="4"/>
      <c r="N63" s="4"/>
      <c r="Q63" s="5"/>
      <c r="S63" s="78"/>
      <c r="T63" s="78"/>
      <c r="U63" s="11"/>
      <c r="V63" s="11"/>
    </row>
    <row r="64" spans="6:26" ht="24.75" customHeight="1" x14ac:dyDescent="0.25">
      <c r="F64" s="29">
        <v>111</v>
      </c>
      <c r="G64" s="413" t="s">
        <v>273</v>
      </c>
      <c r="H64" s="413"/>
      <c r="I64" s="333">
        <v>150</v>
      </c>
      <c r="J64" s="333"/>
      <c r="K64" s="9">
        <v>5.22</v>
      </c>
      <c r="L64" s="9">
        <v>4.1399999999999997</v>
      </c>
      <c r="M64" s="9">
        <v>30.34</v>
      </c>
      <c r="N64" s="9">
        <v>180.26</v>
      </c>
      <c r="O64" s="173">
        <v>116</v>
      </c>
      <c r="P64" s="173">
        <v>16</v>
      </c>
      <c r="Q64" s="173">
        <v>14</v>
      </c>
      <c r="R64" s="173">
        <v>42</v>
      </c>
      <c r="S64" s="173">
        <v>0.86</v>
      </c>
      <c r="T64" s="173"/>
      <c r="U64" s="173">
        <v>0.06</v>
      </c>
      <c r="V64" s="173">
        <v>0.03</v>
      </c>
      <c r="W64" s="173">
        <v>2.2000000000000002</v>
      </c>
    </row>
    <row r="65" spans="6:27" hidden="1" x14ac:dyDescent="0.25">
      <c r="F65" s="4"/>
      <c r="G65" s="429" t="s">
        <v>135</v>
      </c>
      <c r="H65" s="429"/>
      <c r="I65" s="10">
        <v>35</v>
      </c>
      <c r="J65" s="10">
        <v>35</v>
      </c>
      <c r="K65" s="4"/>
      <c r="L65" s="4"/>
      <c r="M65" s="4"/>
      <c r="N65" s="4"/>
      <c r="Q65" s="5"/>
      <c r="S65" s="436"/>
      <c r="T65" s="436"/>
      <c r="U65" s="322"/>
      <c r="V65" s="322"/>
      <c r="W65" s="15"/>
      <c r="X65" s="15"/>
      <c r="Y65" s="15"/>
      <c r="Z65" s="15"/>
    </row>
    <row r="66" spans="6:27" hidden="1" x14ac:dyDescent="0.25">
      <c r="F66" s="4"/>
      <c r="G66" s="429" t="s">
        <v>9</v>
      </c>
      <c r="H66" s="429"/>
      <c r="I66" s="10">
        <v>10</v>
      </c>
      <c r="J66" s="10">
        <v>10</v>
      </c>
      <c r="K66" s="4"/>
      <c r="L66" s="4"/>
      <c r="M66" s="4"/>
      <c r="N66" s="4"/>
      <c r="Q66" s="5"/>
      <c r="S66" s="432"/>
      <c r="T66" s="432"/>
      <c r="U66" s="11"/>
      <c r="V66" s="11"/>
    </row>
    <row r="67" spans="6:27" hidden="1" x14ac:dyDescent="0.25">
      <c r="F67" s="4"/>
      <c r="G67" s="429" t="s">
        <v>178</v>
      </c>
      <c r="H67" s="429"/>
      <c r="I67" s="10">
        <v>5</v>
      </c>
      <c r="J67" s="10">
        <v>5</v>
      </c>
      <c r="K67" s="4"/>
      <c r="L67" s="4"/>
      <c r="M67" s="4"/>
      <c r="N67" s="4"/>
      <c r="Q67" s="5"/>
      <c r="S67" s="51"/>
      <c r="T67" s="52"/>
      <c r="U67" s="11"/>
      <c r="V67" s="11"/>
    </row>
    <row r="68" spans="6:27" hidden="1" x14ac:dyDescent="0.25">
      <c r="F68" s="4"/>
      <c r="G68" s="429" t="s">
        <v>49</v>
      </c>
      <c r="H68" s="429"/>
      <c r="I68" s="10">
        <v>15</v>
      </c>
      <c r="J68" s="10">
        <v>12</v>
      </c>
      <c r="K68" s="4"/>
      <c r="L68" s="4"/>
      <c r="M68" s="4"/>
      <c r="N68" s="4"/>
      <c r="Q68" s="5"/>
      <c r="S68" s="51"/>
      <c r="T68" s="52"/>
      <c r="U68" s="11"/>
      <c r="V68" s="11"/>
    </row>
    <row r="69" spans="6:27" hidden="1" x14ac:dyDescent="0.25">
      <c r="F69" s="4"/>
      <c r="G69" s="429" t="s">
        <v>53</v>
      </c>
      <c r="H69" s="429"/>
      <c r="I69" s="10">
        <v>35</v>
      </c>
      <c r="J69" s="10">
        <v>28</v>
      </c>
      <c r="K69" s="4"/>
      <c r="L69" s="4"/>
      <c r="M69" s="4"/>
      <c r="N69" s="4"/>
      <c r="Q69" s="5"/>
      <c r="S69" s="474"/>
      <c r="T69" s="474"/>
      <c r="U69" s="11"/>
      <c r="V69" s="11"/>
    </row>
    <row r="70" spans="6:27" hidden="1" x14ac:dyDescent="0.25">
      <c r="F70" s="4"/>
      <c r="G70" s="429" t="s">
        <v>48</v>
      </c>
      <c r="H70" s="429"/>
      <c r="I70" s="10">
        <v>22</v>
      </c>
      <c r="J70" s="59">
        <v>15</v>
      </c>
      <c r="K70" s="4"/>
      <c r="L70" s="4"/>
      <c r="M70" s="4"/>
      <c r="N70" s="4"/>
      <c r="Q70" s="5"/>
      <c r="S70" s="474"/>
      <c r="T70" s="474"/>
      <c r="U70" s="11"/>
      <c r="V70" s="11"/>
    </row>
    <row r="71" spans="6:27" ht="26.25" customHeight="1" x14ac:dyDescent="0.25">
      <c r="F71" s="4"/>
      <c r="G71" s="413" t="s">
        <v>207</v>
      </c>
      <c r="H71" s="413"/>
      <c r="I71" s="346">
        <v>75</v>
      </c>
      <c r="J71" s="348"/>
      <c r="K71" s="9">
        <v>5.7</v>
      </c>
      <c r="L71" s="9">
        <v>1.2</v>
      </c>
      <c r="M71" s="9">
        <v>35.9</v>
      </c>
      <c r="N71" s="9">
        <v>176.2</v>
      </c>
      <c r="O71" s="173">
        <v>65.23</v>
      </c>
      <c r="P71" s="280">
        <v>9.3800000000000008</v>
      </c>
      <c r="Q71" s="173">
        <v>16</v>
      </c>
      <c r="R71" s="173">
        <v>86.7</v>
      </c>
      <c r="S71" s="173">
        <v>2.7</v>
      </c>
      <c r="T71" s="173"/>
      <c r="U71" s="173">
        <v>0.2</v>
      </c>
      <c r="V71" s="173">
        <v>0.22</v>
      </c>
      <c r="W71" s="173"/>
    </row>
    <row r="72" spans="6:27" ht="28.5" customHeight="1" x14ac:dyDescent="0.25">
      <c r="F72" s="4"/>
      <c r="G72" s="413" t="s">
        <v>17</v>
      </c>
      <c r="H72" s="413"/>
      <c r="I72" s="333">
        <v>50</v>
      </c>
      <c r="J72" s="333"/>
      <c r="K72" s="9">
        <v>3.6</v>
      </c>
      <c r="L72" s="9">
        <v>0.56000000000000005</v>
      </c>
      <c r="M72" s="9">
        <v>23.1</v>
      </c>
      <c r="N72" s="9">
        <v>118</v>
      </c>
      <c r="O72" s="173">
        <v>43.48</v>
      </c>
      <c r="P72" s="280">
        <v>6.25</v>
      </c>
      <c r="Q72" s="173">
        <v>10.6</v>
      </c>
      <c r="R72" s="173">
        <v>57.8</v>
      </c>
      <c r="S72" s="173">
        <v>1.8</v>
      </c>
      <c r="T72" s="173"/>
      <c r="U72" s="173">
        <v>0.13</v>
      </c>
      <c r="V72" s="173">
        <v>0.14000000000000001</v>
      </c>
      <c r="W72" s="135"/>
      <c r="X72" s="11"/>
      <c r="Y72" s="11"/>
    </row>
    <row r="73" spans="6:27" ht="25.5" customHeight="1" x14ac:dyDescent="0.3">
      <c r="F73" s="2">
        <v>255</v>
      </c>
      <c r="G73" s="416" t="s">
        <v>101</v>
      </c>
      <c r="H73" s="417"/>
      <c r="I73" s="346">
        <v>200</v>
      </c>
      <c r="J73" s="348"/>
      <c r="K73" s="9">
        <v>0.44</v>
      </c>
      <c r="L73" s="9">
        <v>0.02</v>
      </c>
      <c r="M73" s="9">
        <v>31.74</v>
      </c>
      <c r="N73" s="9">
        <v>125.8</v>
      </c>
      <c r="O73" s="201">
        <v>29.3</v>
      </c>
      <c r="P73" s="201">
        <v>32.4</v>
      </c>
      <c r="Q73" s="201">
        <v>12.4</v>
      </c>
      <c r="R73" s="201">
        <v>23.44</v>
      </c>
      <c r="S73" s="201">
        <v>0.7</v>
      </c>
      <c r="T73" s="201"/>
      <c r="U73" s="201">
        <v>1.6E-2</v>
      </c>
      <c r="V73" s="201">
        <v>2.4E-2</v>
      </c>
      <c r="W73" s="201">
        <v>0.72</v>
      </c>
      <c r="X73" s="11"/>
      <c r="Y73" s="60"/>
      <c r="Z73" s="15"/>
      <c r="AA73" s="5"/>
    </row>
    <row r="74" spans="6:27" hidden="1" x14ac:dyDescent="0.25">
      <c r="F74" s="17"/>
      <c r="G74" s="350" t="s">
        <v>57</v>
      </c>
      <c r="H74" s="350"/>
      <c r="I74" s="8">
        <v>20</v>
      </c>
      <c r="J74" s="8">
        <v>25</v>
      </c>
      <c r="K74" s="3"/>
      <c r="L74" s="3"/>
      <c r="M74" s="3"/>
      <c r="N74" s="3"/>
      <c r="Q74" s="5"/>
      <c r="R74" s="34"/>
      <c r="T74" s="11"/>
      <c r="U74" s="1"/>
      <c r="V74" s="1"/>
      <c r="W74" s="1"/>
      <c r="X74" s="1"/>
      <c r="Y74" s="61"/>
      <c r="Z74" s="15"/>
      <c r="AA74" s="5"/>
    </row>
    <row r="75" spans="6:27" hidden="1" x14ac:dyDescent="0.25">
      <c r="F75" s="17"/>
      <c r="G75" s="350" t="s">
        <v>35</v>
      </c>
      <c r="H75" s="350"/>
      <c r="I75" s="8">
        <v>20</v>
      </c>
      <c r="J75" s="8">
        <v>20</v>
      </c>
      <c r="K75" s="3"/>
      <c r="L75" s="3"/>
      <c r="M75" s="3"/>
      <c r="N75" s="3"/>
      <c r="Q75" s="5"/>
      <c r="S75" s="31"/>
      <c r="T75" s="11"/>
      <c r="U75" s="11"/>
      <c r="V75" s="11"/>
      <c r="W75" s="11"/>
      <c r="X75" s="11"/>
      <c r="Y75" s="33"/>
      <c r="Z75" s="15"/>
      <c r="AA75" s="5"/>
    </row>
    <row r="76" spans="6:27" hidden="1" x14ac:dyDescent="0.25">
      <c r="F76" s="17"/>
      <c r="G76" s="350" t="s">
        <v>41</v>
      </c>
      <c r="H76" s="350"/>
      <c r="I76" s="8">
        <v>190</v>
      </c>
      <c r="J76" s="8">
        <v>190</v>
      </c>
      <c r="K76" s="3"/>
      <c r="L76" s="3"/>
      <c r="M76" s="3"/>
      <c r="N76" s="3"/>
      <c r="Q76" s="5"/>
      <c r="R76" s="47"/>
      <c r="T76" s="11"/>
      <c r="U76" s="11"/>
      <c r="V76" s="11"/>
      <c r="W76" s="11"/>
      <c r="X76" s="11"/>
      <c r="Y76" s="11"/>
      <c r="AA76" s="5"/>
    </row>
    <row r="77" spans="6:27" hidden="1" x14ac:dyDescent="0.25">
      <c r="F77" s="17"/>
      <c r="G77" s="350" t="s">
        <v>58</v>
      </c>
      <c r="H77" s="350"/>
      <c r="I77" s="8">
        <v>20</v>
      </c>
      <c r="J77" s="8">
        <v>20</v>
      </c>
      <c r="K77" s="3"/>
      <c r="L77" s="3"/>
      <c r="M77" s="3"/>
      <c r="N77" s="3"/>
      <c r="Q77" s="5"/>
      <c r="R77" s="47"/>
      <c r="T77" s="11"/>
      <c r="U77" s="11"/>
      <c r="V77" s="11"/>
      <c r="W77" s="11"/>
      <c r="X77" s="11"/>
      <c r="Y77" s="11"/>
      <c r="AA77" s="5"/>
    </row>
    <row r="78" spans="6:27" ht="18.75" x14ac:dyDescent="0.3">
      <c r="F78" s="4"/>
      <c r="G78" s="340" t="s">
        <v>42</v>
      </c>
      <c r="H78" s="340"/>
      <c r="I78" s="341">
        <f>I43+I48+I64+I71+I72+I73</f>
        <v>805</v>
      </c>
      <c r="J78" s="342"/>
      <c r="K78" s="3">
        <f>SUM(K43:K77)</f>
        <v>38.36</v>
      </c>
      <c r="L78" s="3">
        <f>SUM(L43:L77)</f>
        <v>30.069999999999997</v>
      </c>
      <c r="M78" s="3">
        <f>SUM(M43:M77)</f>
        <v>149.02000000000001</v>
      </c>
      <c r="N78" s="3">
        <f>SUM(N43:N77)</f>
        <v>1060.9399999999998</v>
      </c>
      <c r="O78" s="306">
        <f>SUM(O43:O77)</f>
        <v>948.01</v>
      </c>
      <c r="P78" s="306">
        <f t="shared" ref="P78:W78" si="1">SUM(P43:P77)</f>
        <v>125.82999999999998</v>
      </c>
      <c r="Q78" s="306">
        <f t="shared" si="1"/>
        <v>101.53999999999999</v>
      </c>
      <c r="R78" s="306">
        <f t="shared" si="1"/>
        <v>548.24</v>
      </c>
      <c r="S78" s="306">
        <f t="shared" si="1"/>
        <v>21.38</v>
      </c>
      <c r="T78" s="306">
        <f t="shared" si="1"/>
        <v>7926</v>
      </c>
      <c r="U78" s="306">
        <f t="shared" si="1"/>
        <v>0.77</v>
      </c>
      <c r="V78" s="306">
        <f t="shared" si="1"/>
        <v>2.4740000000000002</v>
      </c>
      <c r="W78" s="306">
        <f t="shared" si="1"/>
        <v>116.87</v>
      </c>
      <c r="X78" s="11"/>
      <c r="Y78" s="62"/>
      <c r="AA78" s="5"/>
    </row>
    <row r="79" spans="6:27" ht="15" customHeight="1" x14ac:dyDescent="0.3">
      <c r="F79" s="48"/>
      <c r="G79" s="26"/>
      <c r="H79" s="26"/>
      <c r="I79" s="27"/>
      <c r="J79" s="27"/>
      <c r="K79" s="27"/>
      <c r="L79" s="27"/>
      <c r="M79" s="27"/>
      <c r="N79" s="28">
        <f>N78/N116</f>
        <v>0.35618268740096154</v>
      </c>
      <c r="Q79" s="5"/>
      <c r="R79" s="47"/>
      <c r="S79" s="31"/>
      <c r="T79" s="11"/>
      <c r="U79" s="11"/>
      <c r="V79" s="11"/>
      <c r="W79" s="11"/>
      <c r="X79" s="11"/>
      <c r="Y79" s="62"/>
      <c r="AA79" s="5"/>
    </row>
    <row r="80" spans="6:27" x14ac:dyDescent="0.25">
      <c r="F80" s="333" t="s">
        <v>59</v>
      </c>
      <c r="G80" s="333"/>
      <c r="H80" s="333"/>
      <c r="I80" s="333"/>
      <c r="J80" s="333"/>
      <c r="K80" s="333"/>
      <c r="L80" s="333"/>
      <c r="M80" s="333"/>
      <c r="N80" s="333"/>
      <c r="Q80" s="5"/>
      <c r="R80" s="47"/>
      <c r="U80" s="34"/>
      <c r="V80" s="34"/>
      <c r="W80" s="34"/>
      <c r="X80" s="34"/>
      <c r="Y80" s="33"/>
    </row>
    <row r="81" spans="1:27" x14ac:dyDescent="0.25">
      <c r="F81" s="29">
        <v>389</v>
      </c>
      <c r="G81" s="427" t="s">
        <v>60</v>
      </c>
      <c r="H81" s="428"/>
      <c r="I81" s="337">
        <v>200</v>
      </c>
      <c r="J81" s="337"/>
      <c r="K81" s="3">
        <v>0.8</v>
      </c>
      <c r="L81" s="3">
        <v>0.6</v>
      </c>
      <c r="M81" s="3">
        <v>22</v>
      </c>
      <c r="N81" s="3">
        <v>92</v>
      </c>
      <c r="O81" s="173">
        <v>120</v>
      </c>
      <c r="P81" s="173">
        <v>14</v>
      </c>
      <c r="Q81" s="173">
        <v>8</v>
      </c>
      <c r="R81" s="173">
        <v>14</v>
      </c>
      <c r="S81" s="173">
        <v>1.4</v>
      </c>
      <c r="T81" s="173"/>
      <c r="U81" s="173">
        <v>0.02</v>
      </c>
      <c r="V81" s="173">
        <v>0.02</v>
      </c>
      <c r="W81" s="173">
        <v>4</v>
      </c>
      <c r="Y81" s="33"/>
    </row>
    <row r="82" spans="1:27" x14ac:dyDescent="0.25">
      <c r="F82" s="4"/>
      <c r="G82" s="457" t="s">
        <v>324</v>
      </c>
      <c r="H82" s="457"/>
      <c r="I82" s="3">
        <v>60</v>
      </c>
      <c r="J82" s="3">
        <v>60</v>
      </c>
      <c r="K82" s="3">
        <v>3.96</v>
      </c>
      <c r="L82" s="3">
        <v>7</v>
      </c>
      <c r="M82" s="3">
        <v>18.04</v>
      </c>
      <c r="N82" s="3">
        <v>201</v>
      </c>
      <c r="O82" s="171">
        <v>192</v>
      </c>
      <c r="P82" s="171">
        <v>60</v>
      </c>
      <c r="Q82" s="171">
        <v>49</v>
      </c>
      <c r="R82" s="171">
        <v>127</v>
      </c>
      <c r="S82" s="171">
        <v>0.9</v>
      </c>
      <c r="T82" s="171"/>
      <c r="U82" s="171">
        <v>0.1</v>
      </c>
      <c r="V82" s="171">
        <v>0.06</v>
      </c>
      <c r="W82" s="170"/>
      <c r="X82" s="15"/>
      <c r="Y82" s="33"/>
    </row>
    <row r="83" spans="1:27" hidden="1" x14ac:dyDescent="0.25">
      <c r="F83" s="4"/>
      <c r="G83" s="382"/>
      <c r="H83" s="382"/>
      <c r="I83" s="8"/>
      <c r="J83" s="8"/>
      <c r="K83" s="3"/>
      <c r="L83" s="3"/>
      <c r="M83" s="3"/>
      <c r="N83" s="3"/>
      <c r="O83" s="296"/>
      <c r="P83" s="284"/>
      <c r="Q83" s="284"/>
      <c r="R83" s="284"/>
      <c r="S83" s="297"/>
      <c r="T83" s="286"/>
      <c r="U83" s="304"/>
      <c r="V83" s="304"/>
      <c r="W83" s="304"/>
      <c r="X83" s="15"/>
      <c r="Y83" s="33"/>
    </row>
    <row r="84" spans="1:27" s="5" customFormat="1" x14ac:dyDescent="0.25">
      <c r="A84"/>
      <c r="B84"/>
      <c r="C84"/>
      <c r="D84"/>
      <c r="E84"/>
      <c r="F84" s="4"/>
      <c r="G84" s="340" t="s">
        <v>42</v>
      </c>
      <c r="H84" s="340"/>
      <c r="I84" s="341">
        <f>I81+J82</f>
        <v>260</v>
      </c>
      <c r="J84" s="342"/>
      <c r="K84" s="3">
        <f>K81+K82</f>
        <v>4.76</v>
      </c>
      <c r="L84" s="3">
        <f>L81+L82</f>
        <v>7.6</v>
      </c>
      <c r="M84" s="3">
        <f>M81+M82</f>
        <v>40.04</v>
      </c>
      <c r="N84" s="3">
        <f>N81+N82</f>
        <v>293</v>
      </c>
      <c r="O84" s="303">
        <f>SUM(O81:O83)</f>
        <v>312</v>
      </c>
      <c r="P84" s="303">
        <f t="shared" ref="P84:W84" si="2">SUM(P81:P83)</f>
        <v>74</v>
      </c>
      <c r="Q84" s="303">
        <f t="shared" si="2"/>
        <v>57</v>
      </c>
      <c r="R84" s="303">
        <f t="shared" si="2"/>
        <v>141</v>
      </c>
      <c r="S84" s="303">
        <f t="shared" si="2"/>
        <v>2.2999999999999998</v>
      </c>
      <c r="T84" s="303">
        <f t="shared" si="2"/>
        <v>0</v>
      </c>
      <c r="U84" s="303">
        <f t="shared" si="2"/>
        <v>0.12000000000000001</v>
      </c>
      <c r="V84" s="303">
        <f t="shared" si="2"/>
        <v>0.08</v>
      </c>
      <c r="W84" s="303">
        <f t="shared" si="2"/>
        <v>4</v>
      </c>
      <c r="Y84" s="33"/>
      <c r="AA84"/>
    </row>
    <row r="85" spans="1:27" s="5" customFormat="1" ht="14.25" customHeight="1" x14ac:dyDescent="0.3">
      <c r="A85"/>
      <c r="B85"/>
      <c r="C85"/>
      <c r="D85"/>
      <c r="E85"/>
      <c r="F85" s="48"/>
      <c r="G85" s="26"/>
      <c r="H85" s="26"/>
      <c r="I85" s="27"/>
      <c r="J85" s="27"/>
      <c r="K85" s="27"/>
      <c r="L85" s="27"/>
      <c r="M85" s="27"/>
      <c r="N85" s="28">
        <f>N84/N116</f>
        <v>9.8367039991405489E-2</v>
      </c>
      <c r="O85"/>
      <c r="P85"/>
      <c r="S85" s="36"/>
      <c r="Y85" s="33"/>
      <c r="AA85"/>
    </row>
    <row r="86" spans="1:27" s="5" customFormat="1" x14ac:dyDescent="0.25">
      <c r="A86"/>
      <c r="B86"/>
      <c r="C86"/>
      <c r="D86"/>
      <c r="E86"/>
      <c r="F86" s="333" t="s">
        <v>74</v>
      </c>
      <c r="G86" s="333"/>
      <c r="H86" s="333"/>
      <c r="I86" s="333"/>
      <c r="J86" s="333"/>
      <c r="K86" s="333"/>
      <c r="L86" s="333"/>
      <c r="M86" s="333"/>
      <c r="N86" s="333"/>
      <c r="O86"/>
      <c r="P86"/>
      <c r="R86" s="47"/>
      <c r="S86" s="31"/>
      <c r="T86" s="11"/>
      <c r="U86" s="11"/>
      <c r="V86" s="11"/>
      <c r="W86" s="11"/>
      <c r="X86" s="11"/>
      <c r="Y86" s="63"/>
      <c r="AA86"/>
    </row>
    <row r="87" spans="1:27" s="5" customFormat="1" ht="25.5" customHeight="1" x14ac:dyDescent="0.25">
      <c r="A87"/>
      <c r="B87"/>
      <c r="C87"/>
      <c r="D87"/>
      <c r="E87"/>
      <c r="F87" s="29">
        <v>151</v>
      </c>
      <c r="G87" s="413" t="s">
        <v>180</v>
      </c>
      <c r="H87" s="413"/>
      <c r="I87" s="346">
        <v>300</v>
      </c>
      <c r="J87" s="348"/>
      <c r="K87" s="9">
        <v>9.9</v>
      </c>
      <c r="L87" s="9">
        <v>8.7899999999999991</v>
      </c>
      <c r="M87" s="9">
        <v>48.05</v>
      </c>
      <c r="N87" s="9">
        <v>313.45</v>
      </c>
      <c r="O87" s="173">
        <v>1012</v>
      </c>
      <c r="P87" s="173">
        <v>86</v>
      </c>
      <c r="Q87" s="173">
        <v>91</v>
      </c>
      <c r="R87" s="173">
        <v>306</v>
      </c>
      <c r="S87" s="173">
        <v>2.2000000000000002</v>
      </c>
      <c r="T87" s="173">
        <v>105</v>
      </c>
      <c r="U87" s="173">
        <v>2.2999999999999998</v>
      </c>
      <c r="V87" s="173">
        <v>2</v>
      </c>
      <c r="W87" s="173">
        <v>16</v>
      </c>
      <c r="X87" s="55"/>
      <c r="AA87"/>
    </row>
    <row r="88" spans="1:27" s="5" customFormat="1" hidden="1" x14ac:dyDescent="0.25">
      <c r="A88"/>
      <c r="B88"/>
      <c r="C88"/>
      <c r="D88"/>
      <c r="E88"/>
      <c r="F88" s="82"/>
      <c r="G88" s="429" t="s">
        <v>301</v>
      </c>
      <c r="H88" s="429"/>
      <c r="I88" s="10">
        <v>196</v>
      </c>
      <c r="J88" s="10">
        <v>170</v>
      </c>
      <c r="K88" s="4"/>
      <c r="L88" s="4"/>
      <c r="M88" s="4"/>
      <c r="N88" s="4"/>
      <c r="O88"/>
      <c r="P88"/>
      <c r="S88" s="31"/>
      <c r="T88" s="11"/>
      <c r="U88" s="11"/>
      <c r="V88" s="11"/>
      <c r="W88" s="11"/>
      <c r="X88" s="11"/>
      <c r="AA88"/>
    </row>
    <row r="89" spans="1:27" s="5" customFormat="1" hidden="1" x14ac:dyDescent="0.25">
      <c r="A89"/>
      <c r="B89"/>
      <c r="C89"/>
      <c r="D89"/>
      <c r="E89"/>
      <c r="F89" s="82"/>
      <c r="G89" s="429" t="s">
        <v>4</v>
      </c>
      <c r="H89" s="429"/>
      <c r="I89" s="10">
        <v>10</v>
      </c>
      <c r="J89" s="10">
        <v>10</v>
      </c>
      <c r="K89" s="4"/>
      <c r="L89" s="4"/>
      <c r="M89" s="4"/>
      <c r="N89" s="4"/>
      <c r="O89"/>
      <c r="P89"/>
      <c r="S89" s="31"/>
      <c r="T89" s="11"/>
      <c r="U89" s="11"/>
      <c r="V89" s="11"/>
      <c r="W89" s="11"/>
      <c r="X89" s="11"/>
      <c r="AA89"/>
    </row>
    <row r="90" spans="1:27" s="5" customFormat="1" ht="15" hidden="1" customHeight="1" x14ac:dyDescent="0.25">
      <c r="A90"/>
      <c r="B90"/>
      <c r="C90"/>
      <c r="D90"/>
      <c r="E90"/>
      <c r="F90" s="82"/>
      <c r="G90" s="429" t="s">
        <v>10</v>
      </c>
      <c r="H90" s="429"/>
      <c r="I90" s="10">
        <v>1</v>
      </c>
      <c r="J90" s="10">
        <v>1</v>
      </c>
      <c r="K90" s="4"/>
      <c r="L90" s="4"/>
      <c r="M90" s="4"/>
      <c r="N90" s="4"/>
      <c r="O90"/>
      <c r="P90"/>
      <c r="Q90"/>
      <c r="S90" s="31"/>
      <c r="T90" s="33"/>
      <c r="U90" s="11"/>
      <c r="V90" s="11"/>
      <c r="W90" s="11"/>
      <c r="X90" s="11"/>
      <c r="AA90"/>
    </row>
    <row r="91" spans="1:27" s="5" customFormat="1" hidden="1" x14ac:dyDescent="0.25">
      <c r="A91"/>
      <c r="B91"/>
      <c r="C91"/>
      <c r="D91"/>
      <c r="E91"/>
      <c r="F91" s="82"/>
      <c r="G91" s="429" t="s">
        <v>136</v>
      </c>
      <c r="H91" s="429"/>
      <c r="I91" s="57">
        <v>200</v>
      </c>
      <c r="J91" s="10">
        <v>150</v>
      </c>
      <c r="K91" s="4"/>
      <c r="L91" s="4"/>
      <c r="M91" s="4"/>
      <c r="N91" s="4"/>
      <c r="O91"/>
      <c r="P91"/>
      <c r="Q91"/>
      <c r="S91" s="32"/>
      <c r="T91" s="11"/>
      <c r="U91" s="1"/>
      <c r="V91" s="1"/>
      <c r="W91" s="1"/>
      <c r="X91" s="1"/>
      <c r="AA91"/>
    </row>
    <row r="92" spans="1:27" s="5" customFormat="1" hidden="1" x14ac:dyDescent="0.25">
      <c r="A92"/>
      <c r="B92"/>
      <c r="C92"/>
      <c r="D92"/>
      <c r="E92"/>
      <c r="F92" s="82"/>
      <c r="G92" s="429" t="s">
        <v>33</v>
      </c>
      <c r="H92" s="429"/>
      <c r="I92" s="57">
        <v>80</v>
      </c>
      <c r="J92" s="10">
        <v>80</v>
      </c>
      <c r="K92" s="4"/>
      <c r="L92" s="4"/>
      <c r="M92" s="4"/>
      <c r="N92" s="4"/>
      <c r="O92"/>
      <c r="P92"/>
      <c r="Q92"/>
      <c r="S92" s="32"/>
      <c r="T92" s="11"/>
      <c r="U92" s="1"/>
      <c r="V92" s="1"/>
      <c r="W92" s="1"/>
      <c r="X92" s="1"/>
      <c r="AA92"/>
    </row>
    <row r="93" spans="1:27" s="5" customFormat="1" hidden="1" x14ac:dyDescent="0.25">
      <c r="A93"/>
      <c r="B93"/>
      <c r="C93"/>
      <c r="D93"/>
      <c r="E93"/>
      <c r="F93" s="82"/>
      <c r="G93" s="429" t="s">
        <v>9</v>
      </c>
      <c r="H93" s="429"/>
      <c r="I93" s="10">
        <v>15</v>
      </c>
      <c r="J93" s="10">
        <v>15</v>
      </c>
      <c r="K93" s="4"/>
      <c r="L93" s="4"/>
      <c r="M93" s="4"/>
      <c r="N93" s="4"/>
      <c r="O93"/>
      <c r="P93"/>
      <c r="Q93"/>
      <c r="S93" s="32"/>
      <c r="T93" s="11"/>
      <c r="U93" s="1"/>
      <c r="V93" s="1"/>
      <c r="W93" s="1"/>
      <c r="X93" s="1"/>
      <c r="AA93"/>
    </row>
    <row r="94" spans="1:27" s="5" customFormat="1" ht="30.75" customHeight="1" x14ac:dyDescent="0.25">
      <c r="A94"/>
      <c r="B94"/>
      <c r="C94"/>
      <c r="D94"/>
      <c r="E94"/>
      <c r="F94" s="29">
        <v>37</v>
      </c>
      <c r="G94" s="416" t="s">
        <v>242</v>
      </c>
      <c r="H94" s="417"/>
      <c r="I94" s="333">
        <v>80</v>
      </c>
      <c r="J94" s="333"/>
      <c r="K94" s="9">
        <v>1.7</v>
      </c>
      <c r="L94" s="9">
        <v>3.11</v>
      </c>
      <c r="M94" s="9">
        <v>4.79</v>
      </c>
      <c r="N94" s="9">
        <v>52.55</v>
      </c>
      <c r="O94" s="173">
        <v>192</v>
      </c>
      <c r="P94" s="173">
        <v>20.3</v>
      </c>
      <c r="Q94" s="173">
        <v>12.5</v>
      </c>
      <c r="R94" s="173">
        <v>35.200000000000003</v>
      </c>
      <c r="S94" s="173">
        <v>0.56000000000000005</v>
      </c>
      <c r="T94" s="173"/>
      <c r="U94" s="173">
        <v>0.04</v>
      </c>
      <c r="V94" s="173">
        <v>0.03</v>
      </c>
      <c r="W94" s="173">
        <v>8.6999999999999993</v>
      </c>
      <c r="X94" s="35"/>
      <c r="AA94"/>
    </row>
    <row r="95" spans="1:27" s="5" customFormat="1" hidden="1" x14ac:dyDescent="0.25">
      <c r="A95"/>
      <c r="B95"/>
      <c r="C95"/>
      <c r="D95"/>
      <c r="E95"/>
      <c r="F95" s="29"/>
      <c r="G95" s="429" t="s">
        <v>96</v>
      </c>
      <c r="H95" s="429"/>
      <c r="I95" s="10">
        <v>25</v>
      </c>
      <c r="J95" s="10">
        <v>20</v>
      </c>
      <c r="K95" s="4"/>
      <c r="L95" s="4"/>
      <c r="M95" s="4"/>
      <c r="N95" s="4"/>
      <c r="O95"/>
      <c r="P95"/>
      <c r="Q95"/>
      <c r="AA95"/>
    </row>
    <row r="96" spans="1:27" s="5" customFormat="1" hidden="1" x14ac:dyDescent="0.25">
      <c r="A96"/>
      <c r="B96"/>
      <c r="C96"/>
      <c r="D96"/>
      <c r="E96"/>
      <c r="F96" s="29"/>
      <c r="G96" s="429" t="s">
        <v>49</v>
      </c>
      <c r="H96" s="429"/>
      <c r="I96" s="10">
        <v>5</v>
      </c>
      <c r="J96" s="10">
        <v>4</v>
      </c>
      <c r="K96" s="4"/>
      <c r="L96" s="4"/>
      <c r="M96" s="4"/>
      <c r="N96" s="4"/>
      <c r="O96"/>
      <c r="P96"/>
      <c r="Q96"/>
      <c r="AA96"/>
    </row>
    <row r="97" spans="1:27" s="5" customFormat="1" hidden="1" x14ac:dyDescent="0.25">
      <c r="A97"/>
      <c r="B97"/>
      <c r="C97"/>
      <c r="D97"/>
      <c r="E97"/>
      <c r="F97" s="29"/>
      <c r="G97" s="429" t="s">
        <v>92</v>
      </c>
      <c r="H97" s="429"/>
      <c r="I97" s="10">
        <v>30</v>
      </c>
      <c r="J97" s="10">
        <v>24</v>
      </c>
      <c r="K97" s="4"/>
      <c r="L97" s="4"/>
      <c r="M97" s="4"/>
      <c r="N97" s="4"/>
      <c r="O97"/>
      <c r="P97"/>
      <c r="Q97"/>
      <c r="AA97"/>
    </row>
    <row r="98" spans="1:27" s="5" customFormat="1" hidden="1" x14ac:dyDescent="0.25">
      <c r="A98"/>
      <c r="B98"/>
      <c r="C98"/>
      <c r="D98"/>
      <c r="E98"/>
      <c r="F98" s="29"/>
      <c r="G98" s="429" t="s">
        <v>53</v>
      </c>
      <c r="H98" s="429"/>
      <c r="I98" s="10">
        <v>14</v>
      </c>
      <c r="J98" s="10">
        <v>11</v>
      </c>
      <c r="K98" s="4"/>
      <c r="L98" s="4"/>
      <c r="M98" s="4"/>
      <c r="N98" s="4"/>
      <c r="O98"/>
      <c r="P98"/>
      <c r="Q98"/>
      <c r="AA98"/>
    </row>
    <row r="99" spans="1:27" s="5" customFormat="1" hidden="1" x14ac:dyDescent="0.25">
      <c r="A99"/>
      <c r="B99"/>
      <c r="C99"/>
      <c r="D99"/>
      <c r="E99"/>
      <c r="F99" s="29"/>
      <c r="G99" s="429" t="s">
        <v>48</v>
      </c>
      <c r="H99" s="429"/>
      <c r="I99" s="10">
        <v>25</v>
      </c>
      <c r="J99" s="10">
        <v>18</v>
      </c>
      <c r="K99" s="4"/>
      <c r="L99" s="4"/>
      <c r="M99" s="4"/>
      <c r="N99" s="4"/>
      <c r="O99"/>
      <c r="P99"/>
      <c r="Q99"/>
      <c r="T99" s="11"/>
      <c r="U99" s="11"/>
      <c r="V99" s="11"/>
      <c r="W99" s="11"/>
      <c r="X99" s="11"/>
      <c r="AA99"/>
    </row>
    <row r="100" spans="1:27" s="5" customFormat="1" hidden="1" x14ac:dyDescent="0.25">
      <c r="A100"/>
      <c r="B100"/>
      <c r="C100"/>
      <c r="D100"/>
      <c r="E100"/>
      <c r="F100" s="29"/>
      <c r="G100" s="429" t="s">
        <v>10</v>
      </c>
      <c r="H100" s="429"/>
      <c r="I100" s="10">
        <v>3</v>
      </c>
      <c r="J100" s="10">
        <v>3</v>
      </c>
      <c r="K100" s="4"/>
      <c r="L100" s="4"/>
      <c r="M100" s="4"/>
      <c r="N100" s="4"/>
      <c r="O100"/>
      <c r="P100"/>
      <c r="Q100"/>
      <c r="S100" s="32"/>
      <c r="T100" s="11"/>
      <c r="U100" s="11"/>
      <c r="V100" s="11"/>
      <c r="W100" s="11"/>
      <c r="X100" s="11"/>
      <c r="AA100"/>
    </row>
    <row r="101" spans="1:27" s="5" customFormat="1" ht="29.25" customHeight="1" x14ac:dyDescent="0.25">
      <c r="A101"/>
      <c r="B101"/>
      <c r="C101"/>
      <c r="D101"/>
      <c r="E101"/>
      <c r="F101" s="29"/>
      <c r="G101" s="413" t="s">
        <v>17</v>
      </c>
      <c r="H101" s="413"/>
      <c r="I101" s="333">
        <v>50</v>
      </c>
      <c r="J101" s="333"/>
      <c r="K101" s="9">
        <v>3.6</v>
      </c>
      <c r="L101" s="9">
        <v>0.56000000000000005</v>
      </c>
      <c r="M101" s="9">
        <v>23.1</v>
      </c>
      <c r="N101" s="9">
        <v>118</v>
      </c>
      <c r="O101" s="173">
        <v>43.48</v>
      </c>
      <c r="P101" s="173">
        <v>6.25</v>
      </c>
      <c r="Q101" s="173">
        <v>10.6</v>
      </c>
      <c r="R101" s="173">
        <v>57.8</v>
      </c>
      <c r="S101" s="173">
        <v>1.8</v>
      </c>
      <c r="T101" s="173"/>
      <c r="U101" s="173">
        <v>0.13</v>
      </c>
      <c r="V101" s="173">
        <v>0.14000000000000001</v>
      </c>
      <c r="W101" s="135"/>
      <c r="X101" s="11"/>
      <c r="AA101"/>
    </row>
    <row r="102" spans="1:27" s="5" customFormat="1" ht="28.5" customHeight="1" x14ac:dyDescent="0.25">
      <c r="A102"/>
      <c r="B102"/>
      <c r="C102"/>
      <c r="D102"/>
      <c r="E102"/>
      <c r="F102" s="29"/>
      <c r="G102" s="416" t="s">
        <v>38</v>
      </c>
      <c r="H102" s="417"/>
      <c r="I102" s="346">
        <v>50</v>
      </c>
      <c r="J102" s="348"/>
      <c r="K102" s="9">
        <v>3.8</v>
      </c>
      <c r="L102" s="9">
        <v>0.8</v>
      </c>
      <c r="M102" s="9">
        <v>23.9</v>
      </c>
      <c r="N102" s="9">
        <v>117</v>
      </c>
      <c r="O102" s="173">
        <v>43</v>
      </c>
      <c r="P102" s="173">
        <v>6</v>
      </c>
      <c r="Q102" s="173">
        <v>10</v>
      </c>
      <c r="R102" s="173">
        <v>57</v>
      </c>
      <c r="S102" s="173">
        <v>1.8</v>
      </c>
      <c r="T102" s="173"/>
      <c r="U102" s="173">
        <v>0.13</v>
      </c>
      <c r="V102" s="173">
        <v>0.14000000000000001</v>
      </c>
      <c r="W102" s="253"/>
      <c r="X102" s="15"/>
    </row>
    <row r="103" spans="1:27" s="5" customFormat="1" x14ac:dyDescent="0.25">
      <c r="A103"/>
      <c r="B103"/>
      <c r="C103"/>
      <c r="D103"/>
      <c r="E103"/>
      <c r="F103" s="29">
        <v>271</v>
      </c>
      <c r="G103" s="418" t="s">
        <v>112</v>
      </c>
      <c r="H103" s="418"/>
      <c r="I103" s="337">
        <v>200</v>
      </c>
      <c r="J103" s="337"/>
      <c r="K103" s="3"/>
      <c r="L103" s="3"/>
      <c r="M103" s="3">
        <v>9.9700000000000006</v>
      </c>
      <c r="N103" s="3">
        <v>39.799999999999997</v>
      </c>
      <c r="O103" s="173">
        <v>8.6</v>
      </c>
      <c r="P103" s="173">
        <v>11.1</v>
      </c>
      <c r="Q103" s="173">
        <v>1.4</v>
      </c>
      <c r="R103" s="173">
        <v>2.8</v>
      </c>
      <c r="S103" s="173">
        <v>0.28000000000000003</v>
      </c>
      <c r="T103" s="173"/>
      <c r="U103" s="173"/>
      <c r="V103" s="173"/>
      <c r="W103" s="173">
        <v>0.03</v>
      </c>
      <c r="X103" s="11"/>
    </row>
    <row r="104" spans="1:27" s="5" customFormat="1" hidden="1" x14ac:dyDescent="0.25">
      <c r="A104"/>
      <c r="B104"/>
      <c r="C104"/>
      <c r="D104"/>
      <c r="E104"/>
      <c r="F104" s="29"/>
      <c r="G104" s="392" t="s">
        <v>11</v>
      </c>
      <c r="H104" s="392"/>
      <c r="I104" s="8">
        <v>0.2</v>
      </c>
      <c r="J104" s="8">
        <v>0.2</v>
      </c>
      <c r="K104" s="3"/>
      <c r="L104" s="3"/>
      <c r="M104" s="3"/>
      <c r="N104" s="3"/>
      <c r="O104"/>
      <c r="P104"/>
      <c r="Q104"/>
      <c r="S104" s="32"/>
      <c r="T104" s="11"/>
      <c r="U104" s="11"/>
      <c r="V104" s="11"/>
      <c r="W104" s="11"/>
      <c r="X104" s="11"/>
    </row>
    <row r="105" spans="1:27" s="5" customFormat="1" hidden="1" x14ac:dyDescent="0.25">
      <c r="A105"/>
      <c r="B105"/>
      <c r="C105"/>
      <c r="D105"/>
      <c r="E105"/>
      <c r="F105" s="29"/>
      <c r="G105" s="392" t="s">
        <v>41</v>
      </c>
      <c r="H105" s="392"/>
      <c r="I105" s="8">
        <v>204</v>
      </c>
      <c r="J105" s="8">
        <v>204</v>
      </c>
      <c r="K105" s="3"/>
      <c r="L105" s="3"/>
      <c r="M105" s="3"/>
      <c r="N105" s="3"/>
      <c r="O105"/>
      <c r="P105"/>
      <c r="Q105"/>
      <c r="S105" s="32"/>
      <c r="T105" s="11"/>
      <c r="U105" s="11"/>
      <c r="V105" s="11"/>
      <c r="W105" s="11"/>
      <c r="X105" s="11"/>
    </row>
    <row r="106" spans="1:27" s="5" customFormat="1" hidden="1" x14ac:dyDescent="0.25">
      <c r="A106"/>
      <c r="B106"/>
      <c r="C106"/>
      <c r="D106"/>
      <c r="E106"/>
      <c r="F106" s="29"/>
      <c r="G106" s="392" t="s">
        <v>69</v>
      </c>
      <c r="H106" s="392"/>
      <c r="I106" s="8">
        <v>20</v>
      </c>
      <c r="J106" s="8">
        <v>20</v>
      </c>
      <c r="K106" s="3"/>
      <c r="L106" s="3"/>
      <c r="M106" s="3"/>
      <c r="N106" s="3"/>
      <c r="O106"/>
      <c r="P106"/>
      <c r="Q106"/>
      <c r="S106" s="32"/>
      <c r="T106" s="11"/>
      <c r="U106" s="11"/>
      <c r="V106" s="11"/>
      <c r="W106" s="11"/>
      <c r="X106" s="11"/>
    </row>
    <row r="107" spans="1:27" s="5" customFormat="1" x14ac:dyDescent="0.25">
      <c r="A107"/>
      <c r="B107"/>
      <c r="C107"/>
      <c r="D107"/>
      <c r="E107"/>
      <c r="F107" s="4"/>
      <c r="G107" s="384" t="s">
        <v>42</v>
      </c>
      <c r="H107" s="384"/>
      <c r="I107" s="341">
        <f>I87+I94+I101+I102+I103</f>
        <v>680</v>
      </c>
      <c r="J107" s="342"/>
      <c r="K107" s="3">
        <f>SUM(K87:K103)</f>
        <v>19</v>
      </c>
      <c r="L107" s="3">
        <f>SUM(L87:L103)</f>
        <v>13.26</v>
      </c>
      <c r="M107" s="3">
        <f>SUM(M87:M103)</f>
        <v>109.81</v>
      </c>
      <c r="N107" s="3">
        <f>SUM(N87:N103)</f>
        <v>640.79999999999995</v>
      </c>
      <c r="O107" s="306">
        <f>SUM(O87:O106)</f>
        <v>1299.08</v>
      </c>
      <c r="P107" s="306">
        <f t="shared" ref="P107:W107" si="3">SUM(P87:P106)</f>
        <v>129.65</v>
      </c>
      <c r="Q107" s="306">
        <f t="shared" si="3"/>
        <v>125.5</v>
      </c>
      <c r="R107" s="306">
        <f t="shared" si="3"/>
        <v>458.8</v>
      </c>
      <c r="S107" s="306">
        <f t="shared" si="3"/>
        <v>6.6400000000000006</v>
      </c>
      <c r="T107" s="306">
        <f t="shared" si="3"/>
        <v>105</v>
      </c>
      <c r="U107" s="306">
        <f t="shared" si="3"/>
        <v>2.5999999999999996</v>
      </c>
      <c r="V107" s="306">
        <f t="shared" si="3"/>
        <v>2.31</v>
      </c>
      <c r="W107" s="306">
        <f t="shared" si="3"/>
        <v>24.73</v>
      </c>
      <c r="X107" s="35"/>
    </row>
    <row r="108" spans="1:27" s="5" customFormat="1" x14ac:dyDescent="0.25">
      <c r="A108"/>
      <c r="B108"/>
      <c r="C108"/>
      <c r="D108"/>
      <c r="E108"/>
      <c r="F108" s="48"/>
      <c r="G108" s="26"/>
      <c r="H108" s="26"/>
      <c r="I108" s="27"/>
      <c r="J108" s="27"/>
      <c r="K108" s="27"/>
      <c r="L108" s="27"/>
      <c r="M108" s="27"/>
      <c r="N108" s="28">
        <f>N107/N116</f>
        <v>0.2151317379743776</v>
      </c>
      <c r="O108"/>
      <c r="P108"/>
      <c r="Q108"/>
      <c r="U108" s="35"/>
      <c r="V108" s="35"/>
      <c r="W108" s="35"/>
      <c r="X108" s="35"/>
    </row>
    <row r="109" spans="1:27" s="5" customFormat="1" x14ac:dyDescent="0.25">
      <c r="A109"/>
      <c r="B109"/>
      <c r="C109"/>
      <c r="D109"/>
      <c r="E109"/>
      <c r="F109" s="48"/>
      <c r="G109" s="41" t="s">
        <v>70</v>
      </c>
      <c r="H109" s="42"/>
      <c r="I109" s="3"/>
      <c r="J109" s="43">
        <v>6</v>
      </c>
      <c r="K109" s="27"/>
      <c r="L109" s="27"/>
      <c r="M109" s="27"/>
      <c r="N109" s="28"/>
      <c r="O109"/>
      <c r="P109"/>
      <c r="Q109"/>
      <c r="U109" s="35"/>
      <c r="V109" s="35"/>
      <c r="W109" s="35"/>
      <c r="X109" s="35"/>
    </row>
    <row r="110" spans="1:27" s="5" customFormat="1" ht="14.25" customHeight="1" x14ac:dyDescent="0.3">
      <c r="A110"/>
      <c r="B110"/>
      <c r="C110"/>
      <c r="D110"/>
      <c r="E110"/>
      <c r="F110" s="333" t="s">
        <v>71</v>
      </c>
      <c r="G110" s="333"/>
      <c r="H110" s="333"/>
      <c r="I110" s="333"/>
      <c r="J110" s="333"/>
      <c r="K110" s="333"/>
      <c r="L110" s="333"/>
      <c r="M110" s="333"/>
      <c r="N110" s="333"/>
      <c r="O110"/>
      <c r="P110"/>
      <c r="Q110"/>
      <c r="S110" s="45"/>
      <c r="AA110"/>
    </row>
    <row r="111" spans="1:27" s="5" customFormat="1" x14ac:dyDescent="0.25">
      <c r="A111"/>
      <c r="B111"/>
      <c r="C111"/>
      <c r="D111"/>
      <c r="E111"/>
      <c r="F111" s="29">
        <v>245</v>
      </c>
      <c r="G111" s="457" t="s">
        <v>72</v>
      </c>
      <c r="H111" s="457"/>
      <c r="I111" s="337">
        <v>200</v>
      </c>
      <c r="J111" s="337"/>
      <c r="K111" s="3">
        <v>5.6</v>
      </c>
      <c r="L111" s="3">
        <v>5</v>
      </c>
      <c r="M111" s="3">
        <v>7.8</v>
      </c>
      <c r="N111" s="3">
        <v>100</v>
      </c>
      <c r="O111" s="130">
        <v>292</v>
      </c>
      <c r="P111" s="130">
        <v>240</v>
      </c>
      <c r="Q111" s="130">
        <v>28</v>
      </c>
      <c r="R111" s="130">
        <v>180</v>
      </c>
      <c r="S111" s="130">
        <v>0.2</v>
      </c>
      <c r="T111" s="130">
        <v>40</v>
      </c>
      <c r="U111" s="130">
        <v>0.08</v>
      </c>
      <c r="V111" s="130">
        <v>0.34</v>
      </c>
      <c r="W111" s="130">
        <v>1.4</v>
      </c>
      <c r="X111" s="34"/>
      <c r="AA111"/>
    </row>
    <row r="112" spans="1:27" s="5" customFormat="1" hidden="1" x14ac:dyDescent="0.25">
      <c r="A112"/>
      <c r="B112"/>
      <c r="C112"/>
      <c r="D112"/>
      <c r="E112"/>
      <c r="F112" s="4"/>
      <c r="G112" s="507" t="s">
        <v>72</v>
      </c>
      <c r="H112" s="507"/>
      <c r="I112" s="8">
        <v>210</v>
      </c>
      <c r="J112" s="8">
        <v>200</v>
      </c>
      <c r="K112" s="3"/>
      <c r="L112" s="3"/>
      <c r="M112" s="3"/>
      <c r="N112" s="3"/>
      <c r="O112"/>
      <c r="P112"/>
      <c r="Q112"/>
      <c r="AA112"/>
    </row>
    <row r="113" spans="1:27" s="5" customFormat="1" ht="25.5" customHeight="1" x14ac:dyDescent="0.25">
      <c r="A113"/>
      <c r="B113"/>
      <c r="C113"/>
      <c r="D113"/>
      <c r="E113"/>
      <c r="F113" s="4"/>
      <c r="G113" s="413" t="s">
        <v>38</v>
      </c>
      <c r="H113" s="413"/>
      <c r="I113" s="346">
        <v>20</v>
      </c>
      <c r="J113" s="348"/>
      <c r="K113" s="9">
        <v>1.5</v>
      </c>
      <c r="L113" s="9">
        <v>0.3</v>
      </c>
      <c r="M113" s="9">
        <v>9.5</v>
      </c>
      <c r="N113" s="9">
        <v>47</v>
      </c>
      <c r="O113" s="173">
        <v>17.2</v>
      </c>
      <c r="P113" s="173">
        <v>2.4</v>
      </c>
      <c r="Q113" s="173">
        <v>4</v>
      </c>
      <c r="R113" s="173">
        <v>23</v>
      </c>
      <c r="S113" s="173">
        <v>0.7</v>
      </c>
      <c r="T113" s="173"/>
      <c r="U113" s="173">
        <v>0.05</v>
      </c>
      <c r="V113" s="173">
        <v>5.5E-2</v>
      </c>
      <c r="W113" s="169"/>
      <c r="AA113"/>
    </row>
    <row r="114" spans="1:27" s="5" customFormat="1" x14ac:dyDescent="0.25">
      <c r="A114"/>
      <c r="B114"/>
      <c r="C114"/>
      <c r="D114"/>
      <c r="E114"/>
      <c r="F114" s="4"/>
      <c r="G114" s="384" t="s">
        <v>42</v>
      </c>
      <c r="H114" s="384"/>
      <c r="I114" s="341">
        <f>I111+I113</f>
        <v>220</v>
      </c>
      <c r="J114" s="342"/>
      <c r="K114" s="3">
        <f>SUM(K111:K113)</f>
        <v>7.1</v>
      </c>
      <c r="L114" s="3">
        <f>SUM(L111:L113)</f>
        <v>5.3</v>
      </c>
      <c r="M114" s="3">
        <f>SUM(M111:M113)</f>
        <v>17.3</v>
      </c>
      <c r="N114" s="3">
        <f>SUM(N111:N113)</f>
        <v>147</v>
      </c>
      <c r="O114" s="305">
        <f>SUM(O111:O113)</f>
        <v>309.2</v>
      </c>
      <c r="P114" s="305">
        <f t="shared" ref="P114:W114" si="4">SUM(P111:P113)</f>
        <v>242.4</v>
      </c>
      <c r="Q114" s="305">
        <f t="shared" si="4"/>
        <v>32</v>
      </c>
      <c r="R114" s="305">
        <f t="shared" si="4"/>
        <v>203</v>
      </c>
      <c r="S114" s="305">
        <f t="shared" si="4"/>
        <v>0.89999999999999991</v>
      </c>
      <c r="T114" s="305">
        <f t="shared" si="4"/>
        <v>40</v>
      </c>
      <c r="U114" s="305">
        <f t="shared" si="4"/>
        <v>0.13</v>
      </c>
      <c r="V114" s="305">
        <f t="shared" si="4"/>
        <v>0.39500000000000002</v>
      </c>
      <c r="W114" s="305">
        <f t="shared" si="4"/>
        <v>1.4</v>
      </c>
      <c r="AA114"/>
    </row>
    <row r="115" spans="1:27" s="5" customFormat="1" ht="12" customHeight="1" x14ac:dyDescent="0.25">
      <c r="A115"/>
      <c r="B115"/>
      <c r="C115"/>
      <c r="D115"/>
      <c r="E115"/>
      <c r="F115" s="4"/>
      <c r="G115" s="385"/>
      <c r="H115" s="385"/>
      <c r="I115" s="3"/>
      <c r="J115" s="3"/>
      <c r="K115" s="3"/>
      <c r="L115" s="3"/>
      <c r="M115" s="3"/>
      <c r="N115" s="44">
        <f>N114/N116</f>
        <v>4.9351381838691491E-2</v>
      </c>
      <c r="O115"/>
      <c r="P115"/>
      <c r="Q115"/>
      <c r="AA115"/>
    </row>
    <row r="116" spans="1:27" s="5" customFormat="1" ht="18.75" x14ac:dyDescent="0.3">
      <c r="A116"/>
      <c r="B116"/>
      <c r="C116"/>
      <c r="D116"/>
      <c r="E116"/>
      <c r="F116" s="4"/>
      <c r="G116" s="386" t="s">
        <v>73</v>
      </c>
      <c r="H116" s="386"/>
      <c r="I116" s="341">
        <f>I34+I40+I78+I84+I107+I114</f>
        <v>2730</v>
      </c>
      <c r="J116" s="342"/>
      <c r="K116" s="46">
        <f>K34+K40+K78+K84+K107+K114</f>
        <v>101.71</v>
      </c>
      <c r="L116" s="46">
        <f>L34+L40+L78+L84+L107+L114</f>
        <v>94.62</v>
      </c>
      <c r="M116" s="46">
        <f>M34+M40+M78+M84+M107+M114</f>
        <v>396.89000000000004</v>
      </c>
      <c r="N116" s="46">
        <f>N34+N40+N78+N84+N107+N114</f>
        <v>2978.6399999999994</v>
      </c>
      <c r="O116" s="238">
        <f t="shared" ref="O116:W116" si="5">O34+O40+O78+O84+O107+O114</f>
        <v>3422.3899999999994</v>
      </c>
      <c r="P116" s="238">
        <f t="shared" si="5"/>
        <v>1039.48</v>
      </c>
      <c r="Q116" s="238">
        <f t="shared" si="5"/>
        <v>374.94</v>
      </c>
      <c r="R116" s="238">
        <f t="shared" si="5"/>
        <v>1711.54</v>
      </c>
      <c r="S116" s="238">
        <f t="shared" si="5"/>
        <v>35.669999999999995</v>
      </c>
      <c r="T116" s="238">
        <f t="shared" si="5"/>
        <v>8268.7000000000007</v>
      </c>
      <c r="U116" s="238">
        <f t="shared" si="5"/>
        <v>4.25</v>
      </c>
      <c r="V116" s="238">
        <f t="shared" si="5"/>
        <v>6.2439999999999998</v>
      </c>
      <c r="W116" s="238">
        <f t="shared" si="5"/>
        <v>176.96</v>
      </c>
      <c r="X116" s="64"/>
      <c r="AA116"/>
    </row>
    <row r="117" spans="1:27" ht="18.75" x14ac:dyDescent="0.3">
      <c r="G117" s="139"/>
      <c r="H117" s="139"/>
      <c r="I117" s="15"/>
      <c r="J117" s="11"/>
    </row>
    <row r="118" spans="1:27" ht="18.75" x14ac:dyDescent="0.3">
      <c r="G118" s="139"/>
      <c r="H118" s="139"/>
      <c r="I118" s="15"/>
      <c r="J118" s="11"/>
      <c r="K118" s="64"/>
      <c r="L118" s="64"/>
      <c r="M118" s="64"/>
    </row>
    <row r="119" spans="1:27" ht="18.75" x14ac:dyDescent="0.3">
      <c r="G119" s="139"/>
      <c r="H119" s="139"/>
      <c r="I119" s="15"/>
      <c r="J119" s="11"/>
      <c r="K119" s="149"/>
      <c r="L119" s="149"/>
      <c r="M119" s="149"/>
    </row>
    <row r="120" spans="1:27" ht="18.75" x14ac:dyDescent="0.3">
      <c r="G120" s="139"/>
      <c r="H120" s="139"/>
      <c r="I120" s="15"/>
      <c r="J120" s="11"/>
    </row>
  </sheetData>
  <sheetProtection selectLockedCells="1" selectUnlockedCells="1"/>
  <mergeCells count="142">
    <mergeCell ref="I107:J107"/>
    <mergeCell ref="I114:J114"/>
    <mergeCell ref="I116:J116"/>
    <mergeCell ref="I25:J25"/>
    <mergeCell ref="G62:H62"/>
    <mergeCell ref="G49:H49"/>
    <mergeCell ref="G71:H71"/>
    <mergeCell ref="I71:J71"/>
    <mergeCell ref="G27:H27"/>
    <mergeCell ref="G33:H33"/>
    <mergeCell ref="I14:J14"/>
    <mergeCell ref="K14:M15"/>
    <mergeCell ref="N14:N16"/>
    <mergeCell ref="I15:I16"/>
    <mergeCell ref="J15:J16"/>
    <mergeCell ref="G106:H106"/>
    <mergeCell ref="I84:J84"/>
    <mergeCell ref="F17:N17"/>
    <mergeCell ref="G19:H19"/>
    <mergeCell ref="G28:H28"/>
    <mergeCell ref="S17:T17"/>
    <mergeCell ref="U17:V17"/>
    <mergeCell ref="G18:H18"/>
    <mergeCell ref="I18:J18"/>
    <mergeCell ref="F1:N3"/>
    <mergeCell ref="F4:N4"/>
    <mergeCell ref="F6:N6"/>
    <mergeCell ref="F14:F16"/>
    <mergeCell ref="G14:H16"/>
    <mergeCell ref="O14:W15"/>
    <mergeCell ref="I26:J26"/>
    <mergeCell ref="I28:J28"/>
    <mergeCell ref="G30:H30"/>
    <mergeCell ref="G20:H20"/>
    <mergeCell ref="G21:H21"/>
    <mergeCell ref="G22:H22"/>
    <mergeCell ref="G26:H26"/>
    <mergeCell ref="G24:H24"/>
    <mergeCell ref="G23:H23"/>
    <mergeCell ref="F36:N36"/>
    <mergeCell ref="I34:J34"/>
    <mergeCell ref="I29:J29"/>
    <mergeCell ref="G37:H37"/>
    <mergeCell ref="I37:J37"/>
    <mergeCell ref="G39:H39"/>
    <mergeCell ref="G31:H31"/>
    <mergeCell ref="G32:H32"/>
    <mergeCell ref="G29:H29"/>
    <mergeCell ref="G34:H34"/>
    <mergeCell ref="G40:H40"/>
    <mergeCell ref="F42:N42"/>
    <mergeCell ref="G43:H43"/>
    <mergeCell ref="I43:J43"/>
    <mergeCell ref="G38:H38"/>
    <mergeCell ref="I38:J38"/>
    <mergeCell ref="I39:J39"/>
    <mergeCell ref="I40:J40"/>
    <mergeCell ref="G44:H44"/>
    <mergeCell ref="G45:H45"/>
    <mergeCell ref="G46:H46"/>
    <mergeCell ref="G47:H47"/>
    <mergeCell ref="G48:H48"/>
    <mergeCell ref="I48:J48"/>
    <mergeCell ref="G50:H50"/>
    <mergeCell ref="G51:H51"/>
    <mergeCell ref="G52:H52"/>
    <mergeCell ref="G53:H53"/>
    <mergeCell ref="G54:H54"/>
    <mergeCell ref="G55:H55"/>
    <mergeCell ref="G56:H56"/>
    <mergeCell ref="I56:J56"/>
    <mergeCell ref="G57:H57"/>
    <mergeCell ref="S57:T57"/>
    <mergeCell ref="G58:H58"/>
    <mergeCell ref="G60:H60"/>
    <mergeCell ref="G64:H64"/>
    <mergeCell ref="I64:J64"/>
    <mergeCell ref="G63:H63"/>
    <mergeCell ref="G59:H59"/>
    <mergeCell ref="G65:H65"/>
    <mergeCell ref="S65:T65"/>
    <mergeCell ref="G61:H61"/>
    <mergeCell ref="U65:V65"/>
    <mergeCell ref="G66:H66"/>
    <mergeCell ref="S66:T66"/>
    <mergeCell ref="G67:H67"/>
    <mergeCell ref="G69:H69"/>
    <mergeCell ref="S69:T69"/>
    <mergeCell ref="G68:H68"/>
    <mergeCell ref="G70:H70"/>
    <mergeCell ref="S70:T70"/>
    <mergeCell ref="G72:H72"/>
    <mergeCell ref="I72:J72"/>
    <mergeCell ref="G73:H73"/>
    <mergeCell ref="I73:J73"/>
    <mergeCell ref="G74:H74"/>
    <mergeCell ref="G75:H75"/>
    <mergeCell ref="G76:H76"/>
    <mergeCell ref="G77:H77"/>
    <mergeCell ref="G78:H78"/>
    <mergeCell ref="F80:N80"/>
    <mergeCell ref="I78:J78"/>
    <mergeCell ref="G81:H81"/>
    <mergeCell ref="I81:J81"/>
    <mergeCell ref="G82:H82"/>
    <mergeCell ref="G83:H83"/>
    <mergeCell ref="I102:J102"/>
    <mergeCell ref="G84:H84"/>
    <mergeCell ref="F86:N86"/>
    <mergeCell ref="G87:H87"/>
    <mergeCell ref="I87:J87"/>
    <mergeCell ref="G88:H88"/>
    <mergeCell ref="G89:H89"/>
    <mergeCell ref="G90:H90"/>
    <mergeCell ref="G97:H97"/>
    <mergeCell ref="G116:H116"/>
    <mergeCell ref="G107:H107"/>
    <mergeCell ref="F110:N110"/>
    <mergeCell ref="G111:H111"/>
    <mergeCell ref="I111:J111"/>
    <mergeCell ref="G98:H98"/>
    <mergeCell ref="I113:J113"/>
    <mergeCell ref="I103:J103"/>
    <mergeCell ref="G114:H114"/>
    <mergeCell ref="G91:H91"/>
    <mergeCell ref="G92:H92"/>
    <mergeCell ref="G93:H93"/>
    <mergeCell ref="G94:H94"/>
    <mergeCell ref="I94:J94"/>
    <mergeCell ref="I101:J101"/>
    <mergeCell ref="G96:H96"/>
    <mergeCell ref="G104:H104"/>
    <mergeCell ref="G115:H115"/>
    <mergeCell ref="G95:H95"/>
    <mergeCell ref="G99:H99"/>
    <mergeCell ref="G100:H100"/>
    <mergeCell ref="G102:H102"/>
    <mergeCell ref="G101:H101"/>
    <mergeCell ref="G112:H112"/>
    <mergeCell ref="G113:H113"/>
    <mergeCell ref="G103:H103"/>
    <mergeCell ref="G105:H105"/>
  </mergeCells>
  <pageMargins left="0.7" right="0.7" top="0.75" bottom="0.75" header="0.51180555555555551" footer="0.51180555555555551"/>
  <pageSetup paperSize="9" firstPageNumber="0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3"/>
  <sheetViews>
    <sheetView view="pageBreakPreview" topLeftCell="F42" zoomScaleNormal="178" zoomScaleSheetLayoutView="100" workbookViewId="0">
      <selection activeCell="U126" sqref="U126"/>
    </sheetView>
  </sheetViews>
  <sheetFormatPr defaultRowHeight="15" x14ac:dyDescent="0.25"/>
  <cols>
    <col min="1" max="5" width="0" hidden="1" customWidth="1"/>
    <col min="6" max="6" width="5.140625" style="12" customWidth="1"/>
    <col min="8" max="8" width="22.7109375" customWidth="1"/>
    <col min="9" max="9" width="7.42578125" customWidth="1"/>
    <col min="10" max="10" width="7" customWidth="1"/>
    <col min="11" max="11" width="7.7109375" customWidth="1"/>
    <col min="12" max="12" width="7.85546875" customWidth="1"/>
    <col min="13" max="13" width="9.7109375" customWidth="1"/>
    <col min="14" max="14" width="14.42578125" customWidth="1"/>
    <col min="15" max="15" width="4.85546875" customWidth="1"/>
    <col min="16" max="16" width="5.140625" customWidth="1"/>
    <col min="17" max="17" width="4.140625" customWidth="1"/>
    <col min="18" max="21" width="5.140625" customWidth="1"/>
    <col min="22" max="22" width="4.42578125" customWidth="1"/>
    <col min="23" max="23" width="4.5703125" customWidth="1"/>
    <col min="28" max="28" width="9.140625" style="5"/>
    <col min="29" max="29" width="9.42578125" style="5" customWidth="1"/>
    <col min="30" max="30" width="20.140625" style="5" customWidth="1"/>
    <col min="31" max="31" width="13.140625" style="5" customWidth="1"/>
    <col min="32" max="38" width="9.140625" style="5"/>
  </cols>
  <sheetData>
    <row r="1" spans="1:23" ht="15" customHeight="1" x14ac:dyDescent="0.25">
      <c r="A1" s="51" t="s">
        <v>196</v>
      </c>
      <c r="B1" s="52"/>
      <c r="C1" s="52"/>
      <c r="D1" s="52"/>
      <c r="E1" s="52"/>
      <c r="F1" s="320" t="s">
        <v>262</v>
      </c>
      <c r="G1" s="320"/>
      <c r="H1" s="320"/>
      <c r="I1" s="320"/>
      <c r="J1" s="320"/>
      <c r="K1" s="320"/>
      <c r="L1" s="320"/>
      <c r="M1" s="320"/>
      <c r="N1" s="320"/>
      <c r="O1" s="162"/>
      <c r="P1" s="162"/>
      <c r="Q1" s="162"/>
      <c r="R1" s="162"/>
      <c r="S1" s="162"/>
      <c r="T1" s="162"/>
      <c r="U1" s="162"/>
      <c r="V1" s="162"/>
    </row>
    <row r="2" spans="1:23" x14ac:dyDescent="0.25">
      <c r="A2" s="52" t="s">
        <v>1</v>
      </c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  <c r="O2" s="162"/>
      <c r="P2" s="162"/>
      <c r="Q2" s="162"/>
      <c r="R2" s="162"/>
      <c r="S2" s="162"/>
      <c r="T2" s="162"/>
      <c r="U2" s="162"/>
      <c r="V2" s="162"/>
    </row>
    <row r="3" spans="1:23" x14ac:dyDescent="0.25">
      <c r="A3" s="52" t="s">
        <v>2</v>
      </c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  <c r="O3" s="162"/>
      <c r="P3" s="162"/>
      <c r="Q3" s="162"/>
      <c r="R3" s="162"/>
      <c r="S3" s="162"/>
      <c r="T3" s="162"/>
      <c r="U3" s="162"/>
      <c r="V3" s="162"/>
    </row>
    <row r="4" spans="1:23" ht="22.5" customHeight="1" x14ac:dyDescent="0.25">
      <c r="F4" s="321" t="s">
        <v>298</v>
      </c>
      <c r="G4" s="321"/>
      <c r="H4" s="321"/>
      <c r="I4" s="321"/>
      <c r="J4" s="321"/>
      <c r="K4" s="321"/>
      <c r="L4" s="321"/>
      <c r="M4" s="321"/>
      <c r="N4" s="321"/>
      <c r="O4" s="120"/>
      <c r="P4" s="120"/>
      <c r="Q4" s="120"/>
      <c r="R4" s="120"/>
      <c r="S4" s="120"/>
      <c r="T4" s="120"/>
      <c r="U4" s="120"/>
      <c r="V4" s="120"/>
    </row>
    <row r="5" spans="1:23" ht="22.5" customHeight="1" x14ac:dyDescent="0.25">
      <c r="F5" s="321" t="s">
        <v>181</v>
      </c>
      <c r="G5" s="321"/>
      <c r="H5" s="321"/>
      <c r="I5" s="321"/>
      <c r="J5" s="321"/>
      <c r="K5" s="321"/>
      <c r="L5" s="321"/>
      <c r="M5" s="321"/>
      <c r="N5" s="321"/>
      <c r="O5" s="120"/>
      <c r="P5" s="120"/>
      <c r="Q5" s="120"/>
      <c r="R5" s="120"/>
      <c r="S5" s="120"/>
      <c r="T5" s="120"/>
      <c r="U5" s="120"/>
      <c r="V5" s="120"/>
    </row>
    <row r="6" spans="1:23" hidden="1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3" hidden="1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3" hidden="1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3" hidden="1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3" hidden="1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3" hidden="1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3" ht="6" customHeight="1" x14ac:dyDescent="0.25"/>
    <row r="13" spans="1:23" ht="18.75" hidden="1" customHeight="1" x14ac:dyDescent="0.25"/>
    <row r="14" spans="1:23" ht="15" customHeight="1" x14ac:dyDescent="0.25">
      <c r="F14" s="350" t="s">
        <v>24</v>
      </c>
      <c r="G14" s="399" t="s">
        <v>25</v>
      </c>
      <c r="H14" s="399"/>
      <c r="I14" s="400" t="s">
        <v>26</v>
      </c>
      <c r="J14" s="400"/>
      <c r="K14" s="398" t="s">
        <v>12</v>
      </c>
      <c r="L14" s="398"/>
      <c r="M14" s="398"/>
      <c r="N14" s="401" t="s">
        <v>13</v>
      </c>
      <c r="O14" s="483" t="s">
        <v>336</v>
      </c>
      <c r="P14" s="484"/>
      <c r="Q14" s="484"/>
      <c r="R14" s="484"/>
      <c r="S14" s="484"/>
      <c r="T14" s="484"/>
      <c r="U14" s="484"/>
      <c r="V14" s="484"/>
      <c r="W14" s="484"/>
    </row>
    <row r="15" spans="1:23" ht="15" customHeight="1" x14ac:dyDescent="0.25">
      <c r="F15" s="350"/>
      <c r="G15" s="399"/>
      <c r="H15" s="399"/>
      <c r="I15" s="399" t="s">
        <v>27</v>
      </c>
      <c r="J15" s="399" t="s">
        <v>28</v>
      </c>
      <c r="K15" s="398"/>
      <c r="L15" s="398"/>
      <c r="M15" s="398"/>
      <c r="N15" s="401"/>
      <c r="O15" s="484"/>
      <c r="P15" s="484"/>
      <c r="Q15" s="484"/>
      <c r="R15" s="484"/>
      <c r="S15" s="484"/>
      <c r="T15" s="484"/>
      <c r="U15" s="484"/>
      <c r="V15" s="484"/>
      <c r="W15" s="484"/>
    </row>
    <row r="16" spans="1:23" x14ac:dyDescent="0.25">
      <c r="F16" s="350"/>
      <c r="G16" s="399"/>
      <c r="H16" s="399"/>
      <c r="I16" s="399"/>
      <c r="J16" s="399"/>
      <c r="K16" s="10" t="s">
        <v>14</v>
      </c>
      <c r="L16" s="10" t="s">
        <v>15</v>
      </c>
      <c r="M16" s="10" t="s">
        <v>16</v>
      </c>
      <c r="N16" s="401"/>
      <c r="O16" s="196" t="s">
        <v>331</v>
      </c>
      <c r="P16" s="196" t="s">
        <v>332</v>
      </c>
      <c r="Q16" s="196" t="s">
        <v>347</v>
      </c>
      <c r="R16" s="196" t="s">
        <v>348</v>
      </c>
      <c r="S16" s="196" t="s">
        <v>335</v>
      </c>
      <c r="T16" s="196" t="s">
        <v>337</v>
      </c>
      <c r="U16" s="196" t="s">
        <v>339</v>
      </c>
      <c r="V16" s="196" t="s">
        <v>340</v>
      </c>
      <c r="W16" s="127" t="s">
        <v>338</v>
      </c>
    </row>
    <row r="17" spans="6:35" x14ac:dyDescent="0.25">
      <c r="F17" s="333" t="s">
        <v>29</v>
      </c>
      <c r="G17" s="333"/>
      <c r="H17" s="333"/>
      <c r="I17" s="333"/>
      <c r="J17" s="333"/>
      <c r="K17" s="333"/>
      <c r="L17" s="333"/>
      <c r="M17" s="333"/>
      <c r="N17" s="346"/>
      <c r="O17" s="107"/>
      <c r="P17" s="107"/>
      <c r="Q17" s="107"/>
      <c r="R17" s="107"/>
      <c r="S17" s="107"/>
      <c r="T17" s="107"/>
      <c r="U17" s="107"/>
      <c r="V17" s="107"/>
      <c r="W17" s="127"/>
    </row>
    <row r="18" spans="6:35" ht="21" customHeight="1" x14ac:dyDescent="0.25">
      <c r="F18" s="29">
        <v>212</v>
      </c>
      <c r="G18" s="334" t="s">
        <v>228</v>
      </c>
      <c r="H18" s="334"/>
      <c r="I18" s="333">
        <v>185</v>
      </c>
      <c r="J18" s="333"/>
      <c r="K18" s="9">
        <v>18.91</v>
      </c>
      <c r="L18" s="9">
        <v>32.520000000000003</v>
      </c>
      <c r="M18" s="9">
        <v>6.24</v>
      </c>
      <c r="N18" s="105">
        <v>325.39999999999998</v>
      </c>
      <c r="O18" s="173">
        <v>114.8</v>
      </c>
      <c r="P18" s="173">
        <v>119.5</v>
      </c>
      <c r="Q18" s="173">
        <v>9.3699999999999992</v>
      </c>
      <c r="R18" s="173">
        <v>114.6</v>
      </c>
      <c r="S18" s="173">
        <v>1.3</v>
      </c>
      <c r="T18" s="173">
        <v>134.6</v>
      </c>
      <c r="U18" s="173">
        <v>7.0000000000000007E-2</v>
      </c>
      <c r="V18" s="173">
        <v>0.22</v>
      </c>
      <c r="W18" s="173">
        <v>0.1</v>
      </c>
      <c r="AC18" s="31"/>
      <c r="AE18" s="11"/>
      <c r="AF18" s="11"/>
      <c r="AG18" s="11"/>
      <c r="AH18" s="11"/>
      <c r="AI18" s="11"/>
    </row>
    <row r="19" spans="6:35" hidden="1" x14ac:dyDescent="0.25">
      <c r="F19" s="29"/>
      <c r="G19" s="381" t="s">
        <v>8</v>
      </c>
      <c r="H19" s="382"/>
      <c r="I19" s="10">
        <v>2</v>
      </c>
      <c r="J19" s="10">
        <v>80</v>
      </c>
      <c r="K19" s="4"/>
      <c r="L19" s="4"/>
      <c r="M19" s="4"/>
      <c r="N19" s="48"/>
      <c r="O19" s="170"/>
      <c r="P19" s="170"/>
      <c r="Q19" s="170"/>
      <c r="R19" s="170"/>
      <c r="S19" s="170"/>
      <c r="T19" s="170"/>
      <c r="U19" s="170"/>
      <c r="V19" s="170"/>
      <c r="W19" s="170"/>
      <c r="AE19" s="11"/>
      <c r="AF19" s="1"/>
      <c r="AG19" s="1"/>
      <c r="AH19" s="1"/>
      <c r="AI19" s="1"/>
    </row>
    <row r="20" spans="6:35" hidden="1" x14ac:dyDescent="0.25">
      <c r="F20" s="29"/>
      <c r="G20" s="382" t="s">
        <v>33</v>
      </c>
      <c r="H20" s="382"/>
      <c r="I20" s="10">
        <v>100</v>
      </c>
      <c r="J20" s="10">
        <v>100</v>
      </c>
      <c r="K20" s="4"/>
      <c r="L20" s="4"/>
      <c r="M20" s="4"/>
      <c r="N20" s="48"/>
      <c r="O20" s="170"/>
      <c r="P20" s="170"/>
      <c r="Q20" s="170"/>
      <c r="R20" s="170"/>
      <c r="S20" s="170"/>
      <c r="T20" s="170"/>
      <c r="U20" s="170"/>
      <c r="V20" s="170"/>
      <c r="W20" s="170"/>
      <c r="AE20" s="11"/>
      <c r="AF20" s="11"/>
      <c r="AG20" s="11"/>
      <c r="AH20" s="11"/>
      <c r="AI20" s="11"/>
    </row>
    <row r="21" spans="6:35" hidden="1" x14ac:dyDescent="0.25">
      <c r="F21" s="29"/>
      <c r="G21" s="382" t="s">
        <v>9</v>
      </c>
      <c r="H21" s="382"/>
      <c r="I21" s="10">
        <v>10</v>
      </c>
      <c r="J21" s="10">
        <v>10</v>
      </c>
      <c r="K21" s="4"/>
      <c r="L21" s="4"/>
      <c r="M21" s="4"/>
      <c r="N21" s="48"/>
      <c r="O21" s="170"/>
      <c r="P21" s="170"/>
      <c r="Q21" s="170"/>
      <c r="R21" s="170"/>
      <c r="S21" s="170"/>
      <c r="T21" s="170"/>
      <c r="U21" s="170"/>
      <c r="V21" s="170"/>
      <c r="W21" s="170"/>
      <c r="AE21" s="11"/>
      <c r="AF21" s="11"/>
      <c r="AG21" s="11"/>
      <c r="AH21" s="11"/>
      <c r="AI21" s="11"/>
    </row>
    <row r="22" spans="6:35" hidden="1" x14ac:dyDescent="0.25">
      <c r="F22" s="29"/>
      <c r="G22" s="381" t="s">
        <v>229</v>
      </c>
      <c r="H22" s="382"/>
      <c r="I22" s="10">
        <v>53</v>
      </c>
      <c r="J22" s="10">
        <v>50</v>
      </c>
      <c r="K22" s="4"/>
      <c r="L22" s="4"/>
      <c r="M22" s="4"/>
      <c r="N22" s="48"/>
      <c r="O22" s="170"/>
      <c r="P22" s="170"/>
      <c r="Q22" s="170"/>
      <c r="R22" s="170"/>
      <c r="S22" s="170"/>
      <c r="T22" s="170"/>
      <c r="U22" s="170"/>
      <c r="V22" s="170"/>
      <c r="W22" s="170"/>
      <c r="AE22" s="11"/>
      <c r="AF22" s="11"/>
      <c r="AG22" s="11"/>
      <c r="AH22" s="11"/>
      <c r="AI22" s="11"/>
    </row>
    <row r="23" spans="6:35" hidden="1" x14ac:dyDescent="0.25">
      <c r="F23" s="29"/>
      <c r="G23" s="381" t="s">
        <v>230</v>
      </c>
      <c r="H23" s="382"/>
      <c r="I23" s="10"/>
      <c r="J23" s="10">
        <v>138</v>
      </c>
      <c r="K23" s="4"/>
      <c r="L23" s="4"/>
      <c r="M23" s="4"/>
      <c r="N23" s="48"/>
      <c r="O23" s="170"/>
      <c r="P23" s="170"/>
      <c r="Q23" s="170"/>
      <c r="R23" s="170"/>
      <c r="S23" s="170"/>
      <c r="T23" s="170"/>
      <c r="U23" s="170"/>
      <c r="V23" s="170"/>
      <c r="W23" s="170"/>
      <c r="AC23" s="31"/>
      <c r="AD23" s="31"/>
      <c r="AE23" s="11"/>
      <c r="AF23" s="11"/>
      <c r="AG23" s="11"/>
      <c r="AH23" s="11"/>
      <c r="AI23" s="11"/>
    </row>
    <row r="24" spans="6:35" ht="30.75" hidden="1" customHeight="1" x14ac:dyDescent="0.25">
      <c r="F24" s="29"/>
      <c r="G24" s="538" t="s">
        <v>231</v>
      </c>
      <c r="H24" s="410"/>
      <c r="I24" s="10"/>
      <c r="J24" s="29">
        <v>48</v>
      </c>
      <c r="K24" s="4"/>
      <c r="L24" s="4"/>
      <c r="M24" s="4"/>
      <c r="N24" s="48"/>
      <c r="O24" s="170"/>
      <c r="P24" s="170"/>
      <c r="Q24" s="170"/>
      <c r="R24" s="170"/>
      <c r="S24" s="170"/>
      <c r="T24" s="170"/>
      <c r="U24" s="170"/>
      <c r="V24" s="170"/>
      <c r="W24" s="170"/>
      <c r="AC24" s="31"/>
      <c r="AD24" s="31"/>
      <c r="AE24" s="11"/>
      <c r="AF24" s="11"/>
      <c r="AG24" s="11"/>
      <c r="AH24" s="11"/>
      <c r="AI24" s="11"/>
    </row>
    <row r="25" spans="6:35" hidden="1" x14ac:dyDescent="0.25">
      <c r="F25" s="29"/>
      <c r="G25" s="381" t="s">
        <v>232</v>
      </c>
      <c r="H25" s="382"/>
      <c r="I25" s="10"/>
      <c r="J25" s="29">
        <v>185</v>
      </c>
      <c r="K25" s="4"/>
      <c r="L25" s="4"/>
      <c r="M25" s="4"/>
      <c r="N25" s="48"/>
      <c r="O25" s="170"/>
      <c r="P25" s="170"/>
      <c r="Q25" s="170"/>
      <c r="R25" s="170"/>
      <c r="S25" s="170"/>
      <c r="T25" s="170"/>
      <c r="U25" s="170"/>
      <c r="V25" s="170"/>
      <c r="W25" s="170"/>
      <c r="AC25" s="31"/>
      <c r="AD25" s="31"/>
      <c r="AE25" s="11"/>
      <c r="AF25" s="11"/>
      <c r="AG25" s="11"/>
      <c r="AH25" s="11"/>
      <c r="AI25" s="11"/>
    </row>
    <row r="26" spans="6:35" x14ac:dyDescent="0.25">
      <c r="F26" s="29">
        <v>14</v>
      </c>
      <c r="G26" s="335" t="s">
        <v>36</v>
      </c>
      <c r="H26" s="335"/>
      <c r="I26" s="337">
        <v>10</v>
      </c>
      <c r="J26" s="337"/>
      <c r="K26" s="23">
        <v>7.0000000000000007E-2</v>
      </c>
      <c r="L26" s="23">
        <v>8.1999999999999993</v>
      </c>
      <c r="M26" s="23">
        <v>7.0000000000000007E-2</v>
      </c>
      <c r="N26" s="167">
        <v>74</v>
      </c>
      <c r="O26" s="173">
        <v>3</v>
      </c>
      <c r="P26" s="173">
        <v>2.4</v>
      </c>
      <c r="Q26" s="173"/>
      <c r="R26" s="173">
        <v>3</v>
      </c>
      <c r="S26" s="173">
        <v>0.02</v>
      </c>
      <c r="T26" s="173">
        <v>63</v>
      </c>
      <c r="U26" s="173"/>
      <c r="V26" s="173">
        <v>0.01</v>
      </c>
      <c r="W26" s="170"/>
      <c r="X26" s="11"/>
      <c r="Y26" s="11"/>
      <c r="Z26" s="11"/>
      <c r="AA26" s="11"/>
      <c r="AD26" s="32"/>
      <c r="AE26" s="11"/>
      <c r="AF26" s="11"/>
      <c r="AG26" s="11"/>
      <c r="AH26" s="11"/>
      <c r="AI26" s="11"/>
    </row>
    <row r="27" spans="6:35" ht="21" customHeight="1" x14ac:dyDescent="0.25">
      <c r="F27" s="29"/>
      <c r="G27" s="334" t="s">
        <v>299</v>
      </c>
      <c r="H27" s="334"/>
      <c r="I27" s="339">
        <v>100</v>
      </c>
      <c r="J27" s="333"/>
      <c r="K27" s="9">
        <v>7.7</v>
      </c>
      <c r="L27" s="9">
        <v>2.92</v>
      </c>
      <c r="M27" s="9">
        <v>50.5</v>
      </c>
      <c r="N27" s="105">
        <v>263</v>
      </c>
      <c r="O27" s="173">
        <v>53.8</v>
      </c>
      <c r="P27" s="173">
        <v>19</v>
      </c>
      <c r="Q27" s="173">
        <v>13</v>
      </c>
      <c r="R27" s="173">
        <v>35</v>
      </c>
      <c r="S27" s="173">
        <v>1.2</v>
      </c>
      <c r="T27" s="174"/>
      <c r="U27" s="173">
        <v>0.11</v>
      </c>
      <c r="V27" s="173">
        <v>0.03</v>
      </c>
      <c r="W27" s="170"/>
      <c r="Y27" s="5"/>
      <c r="Z27" s="11"/>
      <c r="AA27" s="1"/>
      <c r="AB27" s="1"/>
      <c r="AE27" s="11"/>
      <c r="AF27" s="11"/>
      <c r="AG27" s="11"/>
      <c r="AH27" s="11"/>
      <c r="AI27" s="11"/>
    </row>
    <row r="28" spans="6:35" ht="17.25" customHeight="1" x14ac:dyDescent="0.3">
      <c r="F28" s="2">
        <v>242</v>
      </c>
      <c r="G28" s="335" t="s">
        <v>78</v>
      </c>
      <c r="H28" s="335"/>
      <c r="I28" s="333">
        <v>200</v>
      </c>
      <c r="J28" s="333"/>
      <c r="K28" s="9">
        <v>3.2</v>
      </c>
      <c r="L28" s="9">
        <v>2.62</v>
      </c>
      <c r="M28" s="105">
        <v>14.77</v>
      </c>
      <c r="N28" s="105">
        <v>103.8</v>
      </c>
      <c r="O28" s="173">
        <v>216</v>
      </c>
      <c r="P28" s="173">
        <v>152</v>
      </c>
      <c r="Q28" s="173">
        <v>21.2</v>
      </c>
      <c r="R28" s="173">
        <v>124.4</v>
      </c>
      <c r="S28" s="173">
        <v>0.47</v>
      </c>
      <c r="T28" s="173">
        <v>24.4</v>
      </c>
      <c r="U28" s="173">
        <v>0.05</v>
      </c>
      <c r="V28" s="173">
        <v>0.18</v>
      </c>
      <c r="W28" s="173">
        <v>15.8</v>
      </c>
      <c r="Z28" s="5"/>
      <c r="AA28" s="5"/>
      <c r="AB28" s="11"/>
      <c r="AC28" s="31"/>
      <c r="AD28" s="36"/>
      <c r="AE28" s="11"/>
      <c r="AF28" s="11"/>
      <c r="AG28" s="11"/>
      <c r="AH28" s="11"/>
      <c r="AI28" s="11"/>
    </row>
    <row r="29" spans="6:35" hidden="1" x14ac:dyDescent="0.25">
      <c r="F29" s="17"/>
      <c r="G29" s="350" t="s">
        <v>79</v>
      </c>
      <c r="H29" s="350"/>
      <c r="I29" s="10">
        <v>3</v>
      </c>
      <c r="J29" s="10">
        <v>3</v>
      </c>
      <c r="K29" s="3"/>
      <c r="L29" s="3"/>
      <c r="M29" s="3"/>
      <c r="N29" s="43"/>
      <c r="O29" s="211"/>
      <c r="P29" s="211"/>
      <c r="Q29" s="211"/>
      <c r="R29" s="211"/>
      <c r="S29" s="211"/>
      <c r="T29" s="211"/>
      <c r="U29" s="211"/>
      <c r="V29" s="211"/>
      <c r="W29" s="170"/>
      <c r="Z29" s="5"/>
      <c r="AA29" s="5"/>
      <c r="AB29" s="11"/>
      <c r="AD29" s="31"/>
      <c r="AE29" s="11"/>
      <c r="AF29" s="11"/>
      <c r="AG29" s="11"/>
      <c r="AH29" s="11"/>
      <c r="AI29" s="11"/>
    </row>
    <row r="30" spans="6:35" hidden="1" x14ac:dyDescent="0.25">
      <c r="F30" s="17"/>
      <c r="G30" s="350" t="s">
        <v>33</v>
      </c>
      <c r="H30" s="350"/>
      <c r="I30" s="10">
        <v>100</v>
      </c>
      <c r="J30" s="10">
        <v>100</v>
      </c>
      <c r="K30" s="3"/>
      <c r="L30" s="3"/>
      <c r="M30" s="3"/>
      <c r="N30" s="43"/>
      <c r="O30" s="211"/>
      <c r="P30" s="211"/>
      <c r="Q30" s="211"/>
      <c r="R30" s="211"/>
      <c r="S30" s="211"/>
      <c r="T30" s="211"/>
      <c r="U30" s="211"/>
      <c r="V30" s="211"/>
      <c r="W30" s="170"/>
      <c r="Z30" s="5"/>
      <c r="AA30" s="5"/>
      <c r="AD30" s="31"/>
      <c r="AE30" s="11"/>
      <c r="AF30" s="11"/>
      <c r="AG30" s="11"/>
      <c r="AH30" s="11"/>
      <c r="AI30" s="11"/>
    </row>
    <row r="31" spans="6:35" hidden="1" x14ac:dyDescent="0.25">
      <c r="F31" s="17"/>
      <c r="G31" s="350" t="s">
        <v>41</v>
      </c>
      <c r="H31" s="350"/>
      <c r="I31" s="10">
        <v>107</v>
      </c>
      <c r="J31" s="10">
        <v>107</v>
      </c>
      <c r="K31" s="3"/>
      <c r="L31" s="3"/>
      <c r="M31" s="3"/>
      <c r="N31" s="43"/>
      <c r="O31" s="211"/>
      <c r="P31" s="211"/>
      <c r="Q31" s="211"/>
      <c r="R31" s="211"/>
      <c r="S31" s="211"/>
      <c r="T31" s="211"/>
      <c r="U31" s="211"/>
      <c r="V31" s="211"/>
      <c r="W31" s="170"/>
      <c r="AA31" s="5"/>
      <c r="AC31" s="32"/>
      <c r="AD31" s="32"/>
      <c r="AE31" s="11"/>
      <c r="AF31" s="11"/>
      <c r="AG31" s="11"/>
      <c r="AH31" s="11"/>
      <c r="AI31" s="11"/>
    </row>
    <row r="32" spans="6:35" hidden="1" x14ac:dyDescent="0.25">
      <c r="F32" s="17"/>
      <c r="G32" s="350" t="s">
        <v>35</v>
      </c>
      <c r="H32" s="350"/>
      <c r="I32" s="10">
        <v>15</v>
      </c>
      <c r="J32" s="10">
        <v>15</v>
      </c>
      <c r="K32" s="3"/>
      <c r="L32" s="3"/>
      <c r="M32" s="3"/>
      <c r="N32" s="43"/>
      <c r="O32" s="211"/>
      <c r="P32" s="211"/>
      <c r="Q32" s="211"/>
      <c r="R32" s="211"/>
      <c r="S32" s="211"/>
      <c r="T32" s="211"/>
      <c r="U32" s="211"/>
      <c r="V32" s="211"/>
      <c r="W32" s="170"/>
      <c r="AA32" s="5"/>
      <c r="AC32" s="32"/>
      <c r="AD32" s="69"/>
      <c r="AE32" s="11"/>
      <c r="AF32" s="11"/>
      <c r="AG32" s="11"/>
      <c r="AH32" s="11"/>
      <c r="AI32" s="11"/>
    </row>
    <row r="33" spans="6:35" x14ac:dyDescent="0.25">
      <c r="F33" s="39"/>
      <c r="G33" s="340" t="s">
        <v>42</v>
      </c>
      <c r="H33" s="340"/>
      <c r="I33" s="341">
        <f>I18+I26+I27+I28</f>
        <v>495</v>
      </c>
      <c r="J33" s="342"/>
      <c r="K33" s="3">
        <f>SUM(K18:K32)</f>
        <v>29.88</v>
      </c>
      <c r="L33" s="3">
        <f>SUM(L18:L32)</f>
        <v>46.26</v>
      </c>
      <c r="M33" s="3">
        <f>SUM(M18:M32)</f>
        <v>71.58</v>
      </c>
      <c r="N33" s="43">
        <f>SUM(N18:N32)</f>
        <v>766.19999999999993</v>
      </c>
      <c r="O33" s="211">
        <f>SUM(O18:O32)</f>
        <v>387.6</v>
      </c>
      <c r="P33" s="211">
        <f t="shared" ref="P33:W33" si="0">SUM(P18:P32)</f>
        <v>292.89999999999998</v>
      </c>
      <c r="Q33" s="211">
        <f t="shared" si="0"/>
        <v>43.569999999999993</v>
      </c>
      <c r="R33" s="211">
        <f t="shared" si="0"/>
        <v>277</v>
      </c>
      <c r="S33" s="211">
        <f t="shared" si="0"/>
        <v>2.99</v>
      </c>
      <c r="T33" s="211">
        <f t="shared" si="0"/>
        <v>222</v>
      </c>
      <c r="U33" s="211">
        <f t="shared" si="0"/>
        <v>0.22999999999999998</v>
      </c>
      <c r="V33" s="211">
        <f t="shared" si="0"/>
        <v>0.44</v>
      </c>
      <c r="W33" s="211">
        <f t="shared" si="0"/>
        <v>15.9</v>
      </c>
      <c r="AA33" s="5"/>
      <c r="AD33" s="31"/>
      <c r="AE33" s="11"/>
      <c r="AF33" s="11"/>
      <c r="AG33" s="11"/>
      <c r="AH33" s="11"/>
      <c r="AI33" s="11"/>
    </row>
    <row r="34" spans="6:35" x14ac:dyDescent="0.25">
      <c r="F34" s="79"/>
      <c r="G34" s="26"/>
      <c r="H34" s="26"/>
      <c r="I34" s="27"/>
      <c r="J34" s="27"/>
      <c r="K34" s="27"/>
      <c r="L34" s="27"/>
      <c r="M34" s="27"/>
      <c r="N34" s="168">
        <f>N33/N119</f>
        <v>0.23328390791649031</v>
      </c>
      <c r="O34" s="226"/>
      <c r="P34" s="226"/>
      <c r="Q34" s="226"/>
      <c r="R34" s="226"/>
      <c r="S34" s="226"/>
      <c r="T34" s="226"/>
      <c r="U34" s="226"/>
      <c r="V34" s="226"/>
      <c r="W34" s="170"/>
      <c r="AA34" s="5"/>
      <c r="AD34" s="32"/>
      <c r="AE34" s="11"/>
      <c r="AF34" s="1"/>
      <c r="AG34" s="1"/>
      <c r="AH34" s="1"/>
      <c r="AI34" s="1"/>
    </row>
    <row r="35" spans="6:35" ht="18.75" x14ac:dyDescent="0.3">
      <c r="F35" s="333" t="s">
        <v>43</v>
      </c>
      <c r="G35" s="333"/>
      <c r="H35" s="333"/>
      <c r="I35" s="333"/>
      <c r="J35" s="333"/>
      <c r="K35" s="333"/>
      <c r="L35" s="333"/>
      <c r="M35" s="333"/>
      <c r="N35" s="346"/>
      <c r="O35" s="176"/>
      <c r="P35" s="176"/>
      <c r="Q35" s="176"/>
      <c r="R35" s="176"/>
      <c r="S35" s="176"/>
      <c r="T35" s="176"/>
      <c r="U35" s="176"/>
      <c r="V35" s="176"/>
      <c r="W35" s="170"/>
      <c r="AA35" s="5"/>
      <c r="AC35" s="36"/>
      <c r="AD35" s="32"/>
      <c r="AE35" s="11"/>
      <c r="AF35" s="1"/>
      <c r="AG35" s="1"/>
      <c r="AH35" s="1"/>
      <c r="AI35" s="1"/>
    </row>
    <row r="36" spans="6:35" x14ac:dyDescent="0.25">
      <c r="F36" s="39"/>
      <c r="G36" s="335" t="s">
        <v>44</v>
      </c>
      <c r="H36" s="335"/>
      <c r="I36" s="337">
        <v>265</v>
      </c>
      <c r="J36" s="337"/>
      <c r="K36" s="3">
        <f>K37+K38</f>
        <v>1.4</v>
      </c>
      <c r="L36" s="3">
        <f>L37+L38</f>
        <v>0.72</v>
      </c>
      <c r="M36" s="3">
        <f>M37+M38</f>
        <v>25.09</v>
      </c>
      <c r="N36" s="43">
        <f>N37+N38</f>
        <v>113.36000000000001</v>
      </c>
      <c r="O36" s="173">
        <v>140</v>
      </c>
      <c r="P36" s="173">
        <v>8</v>
      </c>
      <c r="Q36" s="173">
        <v>12</v>
      </c>
      <c r="R36" s="173">
        <v>11</v>
      </c>
      <c r="S36" s="191" t="s">
        <v>349</v>
      </c>
      <c r="T36" s="191"/>
      <c r="U36" s="191" t="s">
        <v>350</v>
      </c>
      <c r="V36" s="191" t="s">
        <v>345</v>
      </c>
      <c r="W36" s="173">
        <v>25</v>
      </c>
      <c r="AA36" s="5"/>
      <c r="AC36" s="80"/>
      <c r="AE36" s="11"/>
      <c r="AF36" s="35"/>
      <c r="AG36" s="35"/>
      <c r="AH36" s="35"/>
      <c r="AI36" s="35"/>
    </row>
    <row r="37" spans="6:35" hidden="1" x14ac:dyDescent="0.25">
      <c r="F37" s="39"/>
      <c r="G37" s="343" t="s">
        <v>293</v>
      </c>
      <c r="H37" s="344"/>
      <c r="I37" s="400">
        <v>85</v>
      </c>
      <c r="J37" s="400"/>
      <c r="K37" s="3">
        <v>0.77</v>
      </c>
      <c r="L37" s="3">
        <v>0.09</v>
      </c>
      <c r="M37" s="15">
        <v>9.61</v>
      </c>
      <c r="N37" s="43">
        <v>39.1</v>
      </c>
      <c r="O37" s="211"/>
      <c r="P37" s="211"/>
      <c r="Q37" s="211"/>
      <c r="R37" s="211"/>
      <c r="S37" s="191" t="s">
        <v>346</v>
      </c>
      <c r="T37" s="211"/>
      <c r="U37" s="211"/>
      <c r="V37" s="211"/>
      <c r="W37" s="170"/>
      <c r="AA37" s="5"/>
      <c r="AC37" s="80"/>
      <c r="AE37" s="11"/>
      <c r="AF37" s="35"/>
      <c r="AG37" s="35"/>
      <c r="AH37" s="35"/>
      <c r="AI37" s="35"/>
    </row>
    <row r="38" spans="6:35" hidden="1" x14ac:dyDescent="0.25">
      <c r="F38" s="39"/>
      <c r="G38" s="350" t="s">
        <v>50</v>
      </c>
      <c r="H38" s="350"/>
      <c r="I38" s="400">
        <v>180</v>
      </c>
      <c r="J38" s="400"/>
      <c r="K38" s="3">
        <v>0.63</v>
      </c>
      <c r="L38" s="3">
        <v>0.63</v>
      </c>
      <c r="M38" s="3">
        <v>15.48</v>
      </c>
      <c r="N38" s="43">
        <v>74.260000000000005</v>
      </c>
      <c r="O38" s="211"/>
      <c r="P38" s="211"/>
      <c r="Q38" s="211"/>
      <c r="R38" s="211"/>
      <c r="S38" s="191" t="s">
        <v>353</v>
      </c>
      <c r="T38" s="211"/>
      <c r="U38" s="211"/>
      <c r="V38" s="211"/>
      <c r="W38" s="170"/>
      <c r="X38" s="5"/>
      <c r="Y38" s="11"/>
      <c r="Z38" s="11"/>
      <c r="AA38" s="5"/>
      <c r="AC38" s="31"/>
      <c r="AE38" s="11"/>
      <c r="AF38" s="11"/>
      <c r="AG38" s="11"/>
      <c r="AH38" s="11"/>
      <c r="AI38" s="11"/>
    </row>
    <row r="39" spans="6:35" ht="18.75" x14ac:dyDescent="0.3">
      <c r="F39" s="39"/>
      <c r="G39" s="340" t="s">
        <v>42</v>
      </c>
      <c r="H39" s="340"/>
      <c r="I39" s="337">
        <f>SUM(I37:I38)</f>
        <v>265</v>
      </c>
      <c r="J39" s="337"/>
      <c r="K39" s="3">
        <f>K36</f>
        <v>1.4</v>
      </c>
      <c r="L39" s="3">
        <f>L36</f>
        <v>0.72</v>
      </c>
      <c r="M39" s="3">
        <f>M36</f>
        <v>25.09</v>
      </c>
      <c r="N39" s="43">
        <f>N36</f>
        <v>113.36000000000001</v>
      </c>
      <c r="O39" s="211">
        <f>SUM(O36:O38)</f>
        <v>140</v>
      </c>
      <c r="P39" s="211">
        <f t="shared" ref="P39:W39" si="1">SUM(P36:P38)</f>
        <v>8</v>
      </c>
      <c r="Q39" s="211">
        <f t="shared" si="1"/>
        <v>12</v>
      </c>
      <c r="R39" s="211">
        <f t="shared" si="1"/>
        <v>11</v>
      </c>
      <c r="S39" s="180" t="s">
        <v>349</v>
      </c>
      <c r="T39" s="211"/>
      <c r="U39" s="211">
        <v>0.03</v>
      </c>
      <c r="V39" s="211">
        <v>0.02</v>
      </c>
      <c r="W39" s="211">
        <f t="shared" si="1"/>
        <v>25</v>
      </c>
      <c r="AA39" s="5"/>
      <c r="AC39" s="31"/>
      <c r="AD39" s="40"/>
      <c r="AE39" s="11"/>
      <c r="AF39" s="11"/>
      <c r="AG39" s="11"/>
      <c r="AH39" s="11"/>
      <c r="AI39" s="11"/>
    </row>
    <row r="40" spans="6:35" x14ac:dyDescent="0.25">
      <c r="F40" s="79"/>
      <c r="G40" s="26"/>
      <c r="H40" s="26"/>
      <c r="I40" s="27"/>
      <c r="J40" s="27"/>
      <c r="K40" s="27"/>
      <c r="L40" s="27"/>
      <c r="M40" s="27"/>
      <c r="N40" s="168">
        <f>N39/N119</f>
        <v>3.4514570349012459E-2</v>
      </c>
      <c r="O40" s="226"/>
      <c r="P40" s="226"/>
      <c r="Q40" s="226"/>
      <c r="R40" s="226"/>
      <c r="S40" s="226"/>
      <c r="T40" s="226"/>
      <c r="U40" s="226"/>
      <c r="V40" s="226"/>
      <c r="W40" s="170"/>
      <c r="AA40" s="5"/>
      <c r="AC40" s="31"/>
      <c r="AE40" s="11"/>
      <c r="AF40" s="11"/>
      <c r="AG40" s="11"/>
      <c r="AH40" s="1"/>
      <c r="AI40" s="1"/>
    </row>
    <row r="41" spans="6:35" x14ac:dyDescent="0.25">
      <c r="F41" s="333" t="s">
        <v>45</v>
      </c>
      <c r="G41" s="333"/>
      <c r="H41" s="333"/>
      <c r="I41" s="333"/>
      <c r="J41" s="333"/>
      <c r="K41" s="333"/>
      <c r="L41" s="333"/>
      <c r="M41" s="333"/>
      <c r="N41" s="346"/>
      <c r="O41" s="176"/>
      <c r="P41" s="176"/>
      <c r="Q41" s="176"/>
      <c r="R41" s="176"/>
      <c r="S41" s="176"/>
      <c r="T41" s="176"/>
      <c r="U41" s="176"/>
      <c r="V41" s="176"/>
      <c r="W41" s="170"/>
      <c r="AA41" s="5"/>
      <c r="AC41" s="31"/>
      <c r="AD41" s="32"/>
      <c r="AE41" s="11"/>
      <c r="AF41" s="11"/>
      <c r="AG41" s="11"/>
      <c r="AH41" s="11"/>
      <c r="AI41" s="11"/>
    </row>
    <row r="42" spans="6:35" ht="18" customHeight="1" x14ac:dyDescent="0.25">
      <c r="F42" s="2">
        <v>71</v>
      </c>
      <c r="G42" s="375" t="s">
        <v>191</v>
      </c>
      <c r="H42" s="376"/>
      <c r="I42" s="333">
        <v>100</v>
      </c>
      <c r="J42" s="333"/>
      <c r="K42" s="9">
        <v>1.1000000000000001</v>
      </c>
      <c r="L42" s="9">
        <v>0.2</v>
      </c>
      <c r="M42" s="9">
        <v>3.8</v>
      </c>
      <c r="N42" s="105">
        <v>22</v>
      </c>
      <c r="O42" s="173">
        <v>145</v>
      </c>
      <c r="P42" s="173">
        <v>7</v>
      </c>
      <c r="Q42" s="173">
        <v>10</v>
      </c>
      <c r="R42" s="173">
        <v>13</v>
      </c>
      <c r="S42" s="173">
        <v>0.45</v>
      </c>
      <c r="T42" s="173"/>
      <c r="U42" s="173">
        <v>0.06</v>
      </c>
      <c r="V42" s="173">
        <v>0.04</v>
      </c>
      <c r="W42" s="173">
        <v>17.5</v>
      </c>
      <c r="X42" s="5"/>
      <c r="Y42" s="11"/>
      <c r="Z42" s="11"/>
      <c r="AA42" s="11"/>
      <c r="AB42" s="11"/>
      <c r="AC42" s="32"/>
      <c r="AD42" s="31"/>
      <c r="AE42" s="1"/>
      <c r="AF42" s="1"/>
      <c r="AG42" s="1"/>
      <c r="AH42" s="1"/>
      <c r="AI42" s="1"/>
    </row>
    <row r="43" spans="6:35" hidden="1" x14ac:dyDescent="0.25">
      <c r="F43" s="17"/>
      <c r="G43" s="393" t="s">
        <v>192</v>
      </c>
      <c r="H43" s="392"/>
      <c r="I43" s="8">
        <v>118</v>
      </c>
      <c r="J43" s="30">
        <v>100</v>
      </c>
      <c r="K43" s="3"/>
      <c r="L43" s="3"/>
      <c r="M43" s="3"/>
      <c r="N43" s="43"/>
      <c r="O43" s="173"/>
      <c r="P43" s="173"/>
      <c r="Q43" s="173"/>
      <c r="R43" s="173"/>
      <c r="S43" s="173"/>
      <c r="T43" s="173"/>
      <c r="U43" s="173"/>
      <c r="V43" s="173"/>
      <c r="W43" s="173"/>
      <c r="AA43" s="5"/>
      <c r="AC43" s="31"/>
      <c r="AD43" s="31"/>
      <c r="AE43" s="11"/>
      <c r="AF43" s="11"/>
      <c r="AG43" s="11"/>
      <c r="AH43" s="11"/>
      <c r="AI43" s="11"/>
    </row>
    <row r="44" spans="6:35" ht="17.25" customHeight="1" x14ac:dyDescent="0.25">
      <c r="F44" s="29">
        <v>48</v>
      </c>
      <c r="G44" s="553" t="s">
        <v>182</v>
      </c>
      <c r="H44" s="553"/>
      <c r="I44" s="346">
        <v>300</v>
      </c>
      <c r="J44" s="348"/>
      <c r="K44" s="9">
        <v>6.67</v>
      </c>
      <c r="L44" s="9">
        <v>11.48</v>
      </c>
      <c r="M44" s="9">
        <v>43.68</v>
      </c>
      <c r="N44" s="105">
        <v>261.98</v>
      </c>
      <c r="O44" s="173">
        <v>364</v>
      </c>
      <c r="P44" s="173">
        <v>22.8</v>
      </c>
      <c r="Q44" s="173">
        <v>8.5</v>
      </c>
      <c r="R44" s="173">
        <v>30.8</v>
      </c>
      <c r="S44" s="173">
        <v>0.5</v>
      </c>
      <c r="T44" s="173">
        <v>10</v>
      </c>
      <c r="U44" s="173">
        <v>0.06</v>
      </c>
      <c r="V44" s="173">
        <v>0.03</v>
      </c>
      <c r="W44" s="173">
        <v>0.6</v>
      </c>
      <c r="Y44" s="554"/>
      <c r="Z44" s="554"/>
      <c r="AA44" s="5"/>
      <c r="AE44" s="11"/>
      <c r="AF44" s="35"/>
      <c r="AG44" s="35"/>
      <c r="AH44" s="35"/>
      <c r="AI44" s="35"/>
    </row>
    <row r="45" spans="6:35" ht="22.5" hidden="1" customHeight="1" x14ac:dyDescent="0.25">
      <c r="F45" s="29"/>
      <c r="G45" s="377" t="s">
        <v>100</v>
      </c>
      <c r="H45" s="378"/>
      <c r="I45" s="2">
        <v>50</v>
      </c>
      <c r="J45" s="2">
        <v>37</v>
      </c>
      <c r="K45" s="9"/>
      <c r="L45" s="9"/>
      <c r="M45" s="9"/>
      <c r="N45" s="105"/>
      <c r="O45" s="173"/>
      <c r="P45" s="173"/>
      <c r="Q45" s="173"/>
      <c r="R45" s="173"/>
      <c r="S45" s="173"/>
      <c r="T45" s="173"/>
      <c r="U45" s="173"/>
      <c r="V45" s="173"/>
      <c r="W45" s="173"/>
      <c r="AA45" s="5"/>
      <c r="AE45" s="11"/>
      <c r="AF45" s="11"/>
      <c r="AG45" s="11"/>
      <c r="AH45" s="11"/>
      <c r="AI45" s="11"/>
    </row>
    <row r="46" spans="6:35" ht="18.75" hidden="1" x14ac:dyDescent="0.3">
      <c r="F46" s="29"/>
      <c r="G46" s="381" t="s">
        <v>4</v>
      </c>
      <c r="H46" s="382"/>
      <c r="I46" s="10">
        <v>35</v>
      </c>
      <c r="J46" s="10">
        <v>35</v>
      </c>
      <c r="K46" s="4"/>
      <c r="L46" s="4"/>
      <c r="M46" s="4"/>
      <c r="N46" s="48"/>
      <c r="O46" s="173"/>
      <c r="P46" s="173"/>
      <c r="Q46" s="173"/>
      <c r="R46" s="173"/>
      <c r="S46" s="173"/>
      <c r="T46" s="173"/>
      <c r="U46" s="173"/>
      <c r="V46" s="173"/>
      <c r="W46" s="173"/>
      <c r="AA46" s="5"/>
      <c r="AC46" s="45"/>
      <c r="AD46" s="40"/>
      <c r="AE46" s="11"/>
      <c r="AF46" s="11"/>
      <c r="AG46" s="11"/>
      <c r="AH46" s="11"/>
      <c r="AI46" s="11"/>
    </row>
    <row r="47" spans="6:35" hidden="1" x14ac:dyDescent="0.25">
      <c r="F47" s="29"/>
      <c r="G47" s="382" t="s">
        <v>8</v>
      </c>
      <c r="H47" s="382"/>
      <c r="I47" s="10">
        <v>12</v>
      </c>
      <c r="J47" s="10">
        <v>12</v>
      </c>
      <c r="K47" s="4"/>
      <c r="L47" s="4"/>
      <c r="M47" s="4"/>
      <c r="N47" s="48"/>
      <c r="O47" s="173"/>
      <c r="P47" s="173"/>
      <c r="Q47" s="173"/>
      <c r="R47" s="173"/>
      <c r="S47" s="173"/>
      <c r="T47" s="173"/>
      <c r="U47" s="173"/>
      <c r="V47" s="173"/>
      <c r="W47" s="173"/>
      <c r="AA47" s="5"/>
      <c r="AC47" s="69"/>
      <c r="AE47" s="11"/>
      <c r="AF47" s="11"/>
      <c r="AG47" s="11"/>
      <c r="AH47" s="1"/>
      <c r="AI47" s="1"/>
    </row>
    <row r="48" spans="6:35" hidden="1" x14ac:dyDescent="0.25">
      <c r="F48" s="29"/>
      <c r="G48" s="382" t="s">
        <v>49</v>
      </c>
      <c r="H48" s="382"/>
      <c r="I48" s="10">
        <v>15</v>
      </c>
      <c r="J48" s="10">
        <v>12</v>
      </c>
      <c r="K48" s="4"/>
      <c r="L48" s="4"/>
      <c r="M48" s="4"/>
      <c r="N48" s="48"/>
      <c r="O48" s="173"/>
      <c r="P48" s="173"/>
      <c r="Q48" s="173"/>
      <c r="R48" s="173"/>
      <c r="S48" s="173"/>
      <c r="T48" s="173"/>
      <c r="U48" s="173"/>
      <c r="V48" s="173"/>
      <c r="W48" s="173"/>
      <c r="AA48" s="5"/>
      <c r="AC48" s="69"/>
      <c r="AD48" s="32"/>
      <c r="AE48" s="11"/>
      <c r="AF48" s="11"/>
      <c r="AG48" s="11"/>
      <c r="AH48" s="11"/>
      <c r="AI48" s="11"/>
    </row>
    <row r="49" spans="6:35" ht="18.75" hidden="1" x14ac:dyDescent="0.3">
      <c r="F49" s="29"/>
      <c r="G49" s="382" t="s">
        <v>5</v>
      </c>
      <c r="H49" s="382"/>
      <c r="I49" s="10">
        <v>60</v>
      </c>
      <c r="J49" s="10">
        <v>45</v>
      </c>
      <c r="K49" s="4"/>
      <c r="L49" s="4"/>
      <c r="M49" s="4"/>
      <c r="N49" s="48"/>
      <c r="O49" s="173"/>
      <c r="P49" s="173"/>
      <c r="Q49" s="173"/>
      <c r="R49" s="173"/>
      <c r="S49" s="173"/>
      <c r="T49" s="173"/>
      <c r="U49" s="173"/>
      <c r="V49" s="173"/>
      <c r="W49" s="173"/>
      <c r="AA49" s="5"/>
      <c r="AC49" s="32"/>
      <c r="AD49" s="45"/>
      <c r="AE49" s="11"/>
      <c r="AF49" s="11"/>
      <c r="AG49" s="11"/>
      <c r="AH49" s="11"/>
      <c r="AI49" s="11"/>
    </row>
    <row r="50" spans="6:35" ht="18.75" hidden="1" x14ac:dyDescent="0.3">
      <c r="F50" s="29"/>
      <c r="G50" s="381" t="s">
        <v>53</v>
      </c>
      <c r="H50" s="382"/>
      <c r="I50" s="10">
        <v>15</v>
      </c>
      <c r="J50" s="10">
        <v>12</v>
      </c>
      <c r="K50" s="4"/>
      <c r="L50" s="4"/>
      <c r="M50" s="4"/>
      <c r="N50" s="48"/>
      <c r="O50" s="173"/>
      <c r="P50" s="173"/>
      <c r="Q50" s="173"/>
      <c r="R50" s="173"/>
      <c r="S50" s="173"/>
      <c r="T50" s="173"/>
      <c r="U50" s="173"/>
      <c r="V50" s="173"/>
      <c r="W50" s="173"/>
      <c r="AA50" s="5"/>
      <c r="AC50" s="32"/>
      <c r="AD50" s="45"/>
      <c r="AE50" s="11"/>
      <c r="AF50" s="11"/>
      <c r="AG50" s="11"/>
      <c r="AH50" s="11"/>
      <c r="AI50" s="11"/>
    </row>
    <row r="51" spans="6:35" hidden="1" x14ac:dyDescent="0.25">
      <c r="F51" s="29"/>
      <c r="G51" s="382" t="s">
        <v>10</v>
      </c>
      <c r="H51" s="382"/>
      <c r="I51" s="10">
        <v>5</v>
      </c>
      <c r="J51" s="10">
        <v>5</v>
      </c>
      <c r="K51" s="4"/>
      <c r="L51" s="4"/>
      <c r="M51" s="4"/>
      <c r="N51" s="48"/>
      <c r="O51" s="173"/>
      <c r="P51" s="173"/>
      <c r="Q51" s="173"/>
      <c r="R51" s="173"/>
      <c r="S51" s="173"/>
      <c r="T51" s="173"/>
      <c r="U51" s="173"/>
      <c r="V51" s="173"/>
      <c r="W51" s="173"/>
      <c r="AA51" s="5"/>
      <c r="AC51" s="32"/>
      <c r="AD51" s="69"/>
      <c r="AE51" s="11"/>
      <c r="AF51" s="11"/>
      <c r="AG51" s="11"/>
      <c r="AH51" s="11"/>
      <c r="AI51" s="11"/>
    </row>
    <row r="52" spans="6:35" hidden="1" x14ac:dyDescent="0.25">
      <c r="F52" s="29"/>
      <c r="G52" s="381" t="s">
        <v>41</v>
      </c>
      <c r="H52" s="382"/>
      <c r="I52" s="400">
        <v>250</v>
      </c>
      <c r="J52" s="400"/>
      <c r="K52" s="4"/>
      <c r="L52" s="4"/>
      <c r="M52" s="4"/>
      <c r="N52" s="48"/>
      <c r="O52" s="173"/>
      <c r="P52" s="173"/>
      <c r="Q52" s="173"/>
      <c r="R52" s="173"/>
      <c r="S52" s="173"/>
      <c r="T52" s="173"/>
      <c r="U52" s="173"/>
      <c r="V52" s="173"/>
      <c r="W52" s="173"/>
      <c r="AA52" s="5"/>
      <c r="AD52" s="32"/>
      <c r="AE52" s="11"/>
      <c r="AF52" s="1"/>
      <c r="AG52" s="1"/>
      <c r="AH52" s="1"/>
      <c r="AI52" s="1"/>
    </row>
    <row r="53" spans="6:35" x14ac:dyDescent="0.25">
      <c r="F53" s="29">
        <v>171</v>
      </c>
      <c r="G53" s="335" t="s">
        <v>241</v>
      </c>
      <c r="H53" s="335"/>
      <c r="I53" s="337">
        <v>100</v>
      </c>
      <c r="J53" s="337"/>
      <c r="K53" s="3">
        <v>9.4499999999999993</v>
      </c>
      <c r="L53" s="3">
        <v>5.89</v>
      </c>
      <c r="M53" s="3">
        <v>15.05</v>
      </c>
      <c r="N53" s="43">
        <v>237.53</v>
      </c>
      <c r="O53" s="173">
        <v>117</v>
      </c>
      <c r="P53" s="173">
        <v>23</v>
      </c>
      <c r="Q53" s="173">
        <v>18</v>
      </c>
      <c r="R53" s="173">
        <v>99</v>
      </c>
      <c r="S53" s="173">
        <v>1.36</v>
      </c>
      <c r="T53" s="173">
        <v>12.1</v>
      </c>
      <c r="U53" s="173">
        <v>0.1</v>
      </c>
      <c r="V53" s="173">
        <v>0.1</v>
      </c>
      <c r="W53" s="173">
        <v>0.1</v>
      </c>
      <c r="AD53" s="32"/>
      <c r="AE53" s="11"/>
      <c r="AF53" s="1"/>
      <c r="AG53" s="1"/>
      <c r="AH53" s="1"/>
      <c r="AI53" s="1"/>
    </row>
    <row r="54" spans="6:35" ht="18.75" hidden="1" x14ac:dyDescent="0.3">
      <c r="F54" s="29"/>
      <c r="G54" s="350" t="s">
        <v>52</v>
      </c>
      <c r="H54" s="350"/>
      <c r="I54" s="10">
        <v>115</v>
      </c>
      <c r="J54" s="10">
        <v>85</v>
      </c>
      <c r="K54" s="4"/>
      <c r="L54" s="4"/>
      <c r="M54" s="4"/>
      <c r="N54" s="48"/>
      <c r="O54" s="173"/>
      <c r="P54" s="173"/>
      <c r="Q54" s="173"/>
      <c r="R54" s="173"/>
      <c r="S54" s="173"/>
      <c r="T54" s="173"/>
      <c r="U54" s="173"/>
      <c r="V54" s="173"/>
      <c r="W54" s="173"/>
      <c r="AC54" s="45"/>
      <c r="AD54" s="32"/>
      <c r="AE54" s="11"/>
      <c r="AF54" s="11"/>
      <c r="AG54" s="11"/>
      <c r="AH54" s="11"/>
      <c r="AI54" s="11"/>
    </row>
    <row r="55" spans="6:35" ht="18.75" hidden="1" x14ac:dyDescent="0.3">
      <c r="F55" s="29"/>
      <c r="G55" s="355" t="s">
        <v>189</v>
      </c>
      <c r="H55" s="350"/>
      <c r="I55" s="10">
        <v>18</v>
      </c>
      <c r="J55" s="10">
        <v>18</v>
      </c>
      <c r="K55" s="4"/>
      <c r="L55" s="4"/>
      <c r="M55" s="4"/>
      <c r="N55" s="48"/>
      <c r="O55" s="173"/>
      <c r="P55" s="173"/>
      <c r="Q55" s="173"/>
      <c r="R55" s="173"/>
      <c r="S55" s="173"/>
      <c r="T55" s="173"/>
      <c r="U55" s="173"/>
      <c r="V55" s="173"/>
      <c r="W55" s="173"/>
      <c r="AC55" s="45"/>
      <c r="AD55" s="32"/>
      <c r="AE55" s="11"/>
      <c r="AF55" s="11"/>
      <c r="AG55" s="11"/>
      <c r="AH55" s="11"/>
      <c r="AI55" s="11"/>
    </row>
    <row r="56" spans="6:35" ht="18.75" hidden="1" x14ac:dyDescent="0.3">
      <c r="F56" s="29"/>
      <c r="G56" s="350" t="s">
        <v>10</v>
      </c>
      <c r="H56" s="350"/>
      <c r="I56" s="10">
        <v>3</v>
      </c>
      <c r="J56" s="10">
        <v>3</v>
      </c>
      <c r="K56" s="4"/>
      <c r="L56" s="4"/>
      <c r="M56" s="4"/>
      <c r="N56" s="48"/>
      <c r="O56" s="173"/>
      <c r="P56" s="173"/>
      <c r="Q56" s="173"/>
      <c r="R56" s="173"/>
      <c r="S56" s="173"/>
      <c r="T56" s="173"/>
      <c r="U56" s="173"/>
      <c r="V56" s="173"/>
      <c r="W56" s="173"/>
      <c r="AC56" s="45"/>
      <c r="AD56" s="32"/>
      <c r="AE56" s="11"/>
      <c r="AF56" s="11"/>
      <c r="AG56" s="11"/>
      <c r="AH56" s="11"/>
      <c r="AI56" s="11"/>
    </row>
    <row r="57" spans="6:35" ht="18.75" hidden="1" x14ac:dyDescent="0.3">
      <c r="F57" s="29"/>
      <c r="G57" s="350" t="s">
        <v>49</v>
      </c>
      <c r="H57" s="350"/>
      <c r="I57" s="10">
        <v>20</v>
      </c>
      <c r="J57" s="10">
        <v>16</v>
      </c>
      <c r="K57" s="4"/>
      <c r="L57" s="4"/>
      <c r="M57" s="4"/>
      <c r="N57" s="48"/>
      <c r="O57" s="173"/>
      <c r="P57" s="173"/>
      <c r="Q57" s="173"/>
      <c r="R57" s="173"/>
      <c r="S57" s="173"/>
      <c r="T57" s="173"/>
      <c r="U57" s="173"/>
      <c r="V57" s="173"/>
      <c r="W57" s="173"/>
      <c r="AC57" s="45"/>
      <c r="AD57" s="32"/>
      <c r="AE57" s="11"/>
      <c r="AF57" s="11"/>
      <c r="AG57" s="11"/>
      <c r="AH57" s="11"/>
      <c r="AI57" s="11"/>
    </row>
    <row r="58" spans="6:35" ht="18.75" hidden="1" x14ac:dyDescent="0.3">
      <c r="F58" s="29"/>
      <c r="G58" s="355" t="s">
        <v>106</v>
      </c>
      <c r="H58" s="350"/>
      <c r="I58" s="10">
        <v>5</v>
      </c>
      <c r="J58" s="10">
        <v>5</v>
      </c>
      <c r="K58" s="4"/>
      <c r="L58" s="4"/>
      <c r="M58" s="4"/>
      <c r="N58" s="48"/>
      <c r="O58" s="173"/>
      <c r="P58" s="173"/>
      <c r="Q58" s="173"/>
      <c r="R58" s="173"/>
      <c r="S58" s="173"/>
      <c r="T58" s="173"/>
      <c r="U58" s="173"/>
      <c r="V58" s="173"/>
      <c r="W58" s="173"/>
      <c r="AC58" s="45"/>
      <c r="AD58" s="32"/>
      <c r="AE58" s="11"/>
      <c r="AF58" s="11"/>
      <c r="AG58" s="11"/>
      <c r="AH58" s="11"/>
      <c r="AI58" s="11"/>
    </row>
    <row r="59" spans="6:35" ht="18.75" hidden="1" x14ac:dyDescent="0.3">
      <c r="F59" s="29"/>
      <c r="G59" s="350" t="s">
        <v>41</v>
      </c>
      <c r="H59" s="350"/>
      <c r="I59" s="10">
        <v>10</v>
      </c>
      <c r="J59" s="10">
        <v>10</v>
      </c>
      <c r="K59" s="4"/>
      <c r="L59" s="4"/>
      <c r="M59" s="4"/>
      <c r="N59" s="48"/>
      <c r="O59" s="173"/>
      <c r="P59" s="173"/>
      <c r="Q59" s="173"/>
      <c r="R59" s="173"/>
      <c r="S59" s="173"/>
      <c r="T59" s="173"/>
      <c r="U59" s="173"/>
      <c r="V59" s="173"/>
      <c r="W59" s="173"/>
      <c r="AC59" s="45"/>
      <c r="AD59" s="32"/>
      <c r="AE59" s="11"/>
      <c r="AF59" s="11"/>
      <c r="AG59" s="11"/>
      <c r="AH59" s="11"/>
      <c r="AI59" s="11"/>
    </row>
    <row r="60" spans="6:35" ht="18.75" hidden="1" x14ac:dyDescent="0.3">
      <c r="F60" s="29"/>
      <c r="G60" s="552" t="s">
        <v>107</v>
      </c>
      <c r="H60" s="552"/>
      <c r="I60" s="10"/>
      <c r="J60" s="10">
        <v>124</v>
      </c>
      <c r="K60" s="4"/>
      <c r="L60" s="4"/>
      <c r="M60" s="4"/>
      <c r="N60" s="48"/>
      <c r="O60" s="173"/>
      <c r="P60" s="173"/>
      <c r="Q60" s="173"/>
      <c r="R60" s="173"/>
      <c r="S60" s="173"/>
      <c r="T60" s="173"/>
      <c r="U60" s="173"/>
      <c r="V60" s="173"/>
      <c r="W60" s="173"/>
      <c r="AC60" s="45"/>
      <c r="AD60" s="32"/>
      <c r="AE60" s="11"/>
      <c r="AF60" s="11"/>
      <c r="AG60" s="11"/>
      <c r="AH60" s="11"/>
      <c r="AI60" s="11"/>
    </row>
    <row r="61" spans="6:35" ht="18.75" x14ac:dyDescent="0.3">
      <c r="F61" s="29">
        <v>131</v>
      </c>
      <c r="G61" s="335" t="s">
        <v>268</v>
      </c>
      <c r="H61" s="335"/>
      <c r="I61" s="346">
        <v>160</v>
      </c>
      <c r="J61" s="348"/>
      <c r="K61" s="9">
        <v>11.76</v>
      </c>
      <c r="L61" s="9">
        <v>8.51</v>
      </c>
      <c r="M61" s="9">
        <v>33.72</v>
      </c>
      <c r="N61" s="105">
        <v>213.94</v>
      </c>
      <c r="O61" s="173">
        <v>288</v>
      </c>
      <c r="P61" s="173">
        <v>63</v>
      </c>
      <c r="Q61" s="173">
        <v>41</v>
      </c>
      <c r="R61" s="173">
        <v>142</v>
      </c>
      <c r="S61" s="173">
        <v>3</v>
      </c>
      <c r="T61" s="173">
        <v>20</v>
      </c>
      <c r="U61" s="173">
        <v>0.5</v>
      </c>
      <c r="V61" s="173">
        <v>0.2</v>
      </c>
      <c r="W61" s="173"/>
      <c r="AC61" s="69"/>
      <c r="AD61" s="45"/>
      <c r="AE61" s="11"/>
      <c r="AF61" s="11"/>
      <c r="AG61" s="11"/>
      <c r="AH61" s="11"/>
      <c r="AI61" s="11"/>
    </row>
    <row r="62" spans="6:35" ht="34.5" hidden="1" customHeight="1" x14ac:dyDescent="0.3">
      <c r="F62" s="29"/>
      <c r="G62" s="538" t="s">
        <v>271</v>
      </c>
      <c r="H62" s="410"/>
      <c r="I62" s="29">
        <v>164</v>
      </c>
      <c r="J62" s="114">
        <v>164</v>
      </c>
      <c r="K62" s="9"/>
      <c r="L62" s="9"/>
      <c r="M62" s="9"/>
      <c r="N62" s="105"/>
      <c r="O62" s="176"/>
      <c r="P62" s="176"/>
      <c r="Q62" s="176"/>
      <c r="R62" s="176"/>
      <c r="S62" s="176"/>
      <c r="T62" s="176"/>
      <c r="U62" s="176"/>
      <c r="V62" s="176"/>
      <c r="W62" s="170"/>
      <c r="AC62" s="69"/>
      <c r="AD62" s="45"/>
      <c r="AE62" s="11"/>
      <c r="AF62" s="11"/>
      <c r="AG62" s="11"/>
      <c r="AH62" s="11"/>
      <c r="AI62" s="11"/>
    </row>
    <row r="63" spans="6:35" ht="18.75" hidden="1" x14ac:dyDescent="0.3">
      <c r="F63" s="29"/>
      <c r="G63" s="381" t="s">
        <v>269</v>
      </c>
      <c r="H63" s="382"/>
      <c r="I63" s="10">
        <v>63</v>
      </c>
      <c r="J63" s="59">
        <v>63</v>
      </c>
      <c r="K63" s="4"/>
      <c r="L63" s="4"/>
      <c r="M63" s="4"/>
      <c r="N63" s="48"/>
      <c r="O63" s="170"/>
      <c r="P63" s="170"/>
      <c r="Q63" s="170"/>
      <c r="R63" s="170"/>
      <c r="S63" s="170"/>
      <c r="T63" s="170"/>
      <c r="U63" s="170"/>
      <c r="V63" s="170"/>
      <c r="W63" s="170"/>
      <c r="AC63" s="69"/>
      <c r="AD63" s="45"/>
      <c r="AE63" s="11"/>
      <c r="AF63" s="11"/>
      <c r="AG63" s="11"/>
      <c r="AH63" s="11"/>
      <c r="AI63" s="11"/>
    </row>
    <row r="64" spans="6:35" hidden="1" x14ac:dyDescent="0.25">
      <c r="F64" s="29"/>
      <c r="G64" s="382" t="s">
        <v>270</v>
      </c>
      <c r="H64" s="382"/>
      <c r="I64" s="8">
        <v>230</v>
      </c>
      <c r="J64" s="30">
        <v>150</v>
      </c>
      <c r="K64" s="4"/>
      <c r="L64" s="4"/>
      <c r="M64" s="4"/>
      <c r="N64" s="48"/>
      <c r="O64" s="170"/>
      <c r="P64" s="170"/>
      <c r="Q64" s="170"/>
      <c r="R64" s="170"/>
      <c r="S64" s="170"/>
      <c r="T64" s="170"/>
      <c r="U64" s="170"/>
      <c r="V64" s="170"/>
      <c r="W64" s="170"/>
      <c r="AC64" s="69"/>
      <c r="AD64" s="32"/>
      <c r="AE64" s="11"/>
      <c r="AF64" s="1"/>
      <c r="AG64" s="1"/>
      <c r="AH64" s="1"/>
      <c r="AI64" s="1"/>
    </row>
    <row r="65" spans="6:35" hidden="1" x14ac:dyDescent="0.25">
      <c r="F65" s="29"/>
      <c r="G65" s="382" t="s">
        <v>272</v>
      </c>
      <c r="H65" s="382"/>
      <c r="I65" s="10"/>
      <c r="J65" s="10">
        <v>150</v>
      </c>
      <c r="K65" s="4"/>
      <c r="L65" s="4"/>
      <c r="M65" s="4"/>
      <c r="N65" s="48"/>
      <c r="O65" s="170"/>
      <c r="P65" s="170"/>
      <c r="Q65" s="170"/>
      <c r="R65" s="170"/>
      <c r="S65" s="170"/>
      <c r="T65" s="170"/>
      <c r="U65" s="170"/>
      <c r="V65" s="170"/>
      <c r="W65" s="170"/>
      <c r="AC65" s="69"/>
      <c r="AD65" s="32"/>
      <c r="AE65" s="11"/>
      <c r="AF65" s="1"/>
      <c r="AG65" s="1"/>
      <c r="AH65" s="1"/>
      <c r="AI65" s="1"/>
    </row>
    <row r="66" spans="6:35" hidden="1" x14ac:dyDescent="0.25">
      <c r="F66" s="29"/>
      <c r="G66" s="382" t="s">
        <v>9</v>
      </c>
      <c r="H66" s="382"/>
      <c r="I66" s="10">
        <v>15</v>
      </c>
      <c r="J66" s="10">
        <v>15</v>
      </c>
      <c r="K66" s="4"/>
      <c r="L66" s="4"/>
      <c r="M66" s="4"/>
      <c r="N66" s="48"/>
      <c r="O66" s="170"/>
      <c r="P66" s="170"/>
      <c r="Q66" s="170"/>
      <c r="R66" s="170"/>
      <c r="S66" s="170"/>
      <c r="T66" s="170"/>
      <c r="U66" s="170"/>
      <c r="V66" s="170"/>
      <c r="W66" s="170"/>
      <c r="AC66" s="69"/>
      <c r="AD66" s="32"/>
      <c r="AE66" s="11"/>
      <c r="AF66" s="15"/>
      <c r="AG66" s="15"/>
      <c r="AH66" s="15"/>
      <c r="AI66" s="15"/>
    </row>
    <row r="67" spans="6:35" ht="24" customHeight="1" x14ac:dyDescent="0.25">
      <c r="F67" s="29"/>
      <c r="G67" s="334" t="s">
        <v>38</v>
      </c>
      <c r="H67" s="334"/>
      <c r="I67" s="346">
        <v>75</v>
      </c>
      <c r="J67" s="348"/>
      <c r="K67" s="9">
        <v>5.7</v>
      </c>
      <c r="L67" s="9">
        <v>1.2</v>
      </c>
      <c r="M67" s="9">
        <v>35.9</v>
      </c>
      <c r="N67" s="105">
        <v>176.2</v>
      </c>
      <c r="O67" s="173">
        <v>65.23</v>
      </c>
      <c r="P67" s="173">
        <v>9.3800000000000008</v>
      </c>
      <c r="Q67" s="173">
        <v>16</v>
      </c>
      <c r="R67" s="173">
        <v>86.7</v>
      </c>
      <c r="S67" s="173">
        <v>2.7</v>
      </c>
      <c r="T67" s="173"/>
      <c r="U67" s="173">
        <v>0.2</v>
      </c>
      <c r="V67" s="173">
        <v>0.22</v>
      </c>
      <c r="W67" s="170"/>
      <c r="AC67" s="69"/>
      <c r="AD67" s="11"/>
      <c r="AE67" s="11"/>
      <c r="AF67" s="11"/>
      <c r="AG67" s="11"/>
      <c r="AH67" s="11"/>
    </row>
    <row r="68" spans="6:35" ht="31.5" customHeight="1" x14ac:dyDescent="0.25">
      <c r="F68" s="29"/>
      <c r="G68" s="334" t="s">
        <v>17</v>
      </c>
      <c r="H68" s="334"/>
      <c r="I68" s="333">
        <v>75</v>
      </c>
      <c r="J68" s="333"/>
      <c r="K68" s="9">
        <v>5.4</v>
      </c>
      <c r="L68" s="9">
        <v>0.84</v>
      </c>
      <c r="M68" s="9">
        <v>34.700000000000003</v>
      </c>
      <c r="N68" s="105">
        <v>177.7</v>
      </c>
      <c r="O68" s="173">
        <v>67.34</v>
      </c>
      <c r="P68" s="173">
        <v>34.700000000000003</v>
      </c>
      <c r="Q68" s="173">
        <v>15</v>
      </c>
      <c r="R68" s="173">
        <v>83.7</v>
      </c>
      <c r="S68" s="173">
        <v>2.1</v>
      </c>
      <c r="T68" s="173"/>
      <c r="U68" s="173">
        <v>0.2</v>
      </c>
      <c r="V68" s="173">
        <v>0.22</v>
      </c>
      <c r="W68" s="170"/>
      <c r="Y68" s="5"/>
      <c r="Z68" s="5"/>
      <c r="AA68" s="32"/>
      <c r="AB68" s="11"/>
      <c r="AC68" s="32"/>
      <c r="AD68" s="11"/>
      <c r="AE68" s="1"/>
      <c r="AF68" s="1"/>
      <c r="AG68" s="1"/>
      <c r="AH68" s="1"/>
    </row>
    <row r="69" spans="6:35" ht="23.25" customHeight="1" x14ac:dyDescent="0.25">
      <c r="F69" s="29">
        <v>261</v>
      </c>
      <c r="G69" s="335" t="s">
        <v>88</v>
      </c>
      <c r="H69" s="335"/>
      <c r="I69" s="333">
        <v>200</v>
      </c>
      <c r="J69" s="333"/>
      <c r="K69" s="9">
        <v>0.32</v>
      </c>
      <c r="L69" s="9"/>
      <c r="M69" s="9">
        <v>22.74</v>
      </c>
      <c r="N69" s="105">
        <v>89.8</v>
      </c>
      <c r="O69" s="173">
        <v>10.3</v>
      </c>
      <c r="P69" s="173">
        <v>21.2</v>
      </c>
      <c r="Q69" s="173">
        <v>3.4</v>
      </c>
      <c r="R69" s="173">
        <v>3.4</v>
      </c>
      <c r="S69" s="175">
        <v>0.63</v>
      </c>
      <c r="T69" s="173"/>
      <c r="U69" s="173">
        <v>0.01</v>
      </c>
      <c r="V69" s="173">
        <v>0.05</v>
      </c>
      <c r="W69" s="173">
        <v>100</v>
      </c>
      <c r="X69" s="5"/>
      <c r="Y69" s="11"/>
      <c r="Z69" s="11"/>
      <c r="AA69" s="5"/>
      <c r="AC69" s="32"/>
      <c r="AD69" s="11"/>
      <c r="AE69" s="1"/>
      <c r="AF69" s="1"/>
      <c r="AG69" s="1"/>
      <c r="AH69" s="1"/>
    </row>
    <row r="70" spans="6:35" hidden="1" x14ac:dyDescent="0.25">
      <c r="F70" s="4"/>
      <c r="G70" s="350" t="s">
        <v>89</v>
      </c>
      <c r="H70" s="350"/>
      <c r="I70" s="2">
        <v>20</v>
      </c>
      <c r="J70" s="113">
        <v>20</v>
      </c>
      <c r="K70" s="9"/>
      <c r="L70" s="9"/>
      <c r="M70" s="9"/>
      <c r="N70" s="105"/>
      <c r="O70" s="176"/>
      <c r="P70" s="176"/>
      <c r="Q70" s="176"/>
      <c r="R70" s="176"/>
      <c r="S70" s="176"/>
      <c r="T70" s="176"/>
      <c r="U70" s="176"/>
      <c r="V70" s="176"/>
      <c r="W70" s="170"/>
      <c r="X70" s="5"/>
      <c r="Y70" s="5"/>
      <c r="Z70" s="5"/>
      <c r="AA70" s="5"/>
      <c r="AC70" s="32"/>
      <c r="AD70" s="11"/>
      <c r="AE70" s="15"/>
      <c r="AF70" s="15"/>
      <c r="AG70" s="15"/>
      <c r="AH70" s="15"/>
    </row>
    <row r="71" spans="6:35" ht="15.75" hidden="1" x14ac:dyDescent="0.25">
      <c r="F71" s="4"/>
      <c r="G71" s="350" t="s">
        <v>41</v>
      </c>
      <c r="H71" s="350"/>
      <c r="I71" s="2">
        <v>230</v>
      </c>
      <c r="J71" s="113">
        <v>230</v>
      </c>
      <c r="K71" s="9"/>
      <c r="L71" s="9"/>
      <c r="M71" s="9"/>
      <c r="N71" s="105"/>
      <c r="O71" s="176"/>
      <c r="P71" s="176"/>
      <c r="Q71" s="176"/>
      <c r="R71" s="176"/>
      <c r="S71" s="176"/>
      <c r="T71" s="176"/>
      <c r="U71" s="176"/>
      <c r="V71" s="176"/>
      <c r="W71" s="170"/>
      <c r="AD71" s="11"/>
      <c r="AE71" s="50"/>
      <c r="AF71" s="50"/>
      <c r="AG71" s="50"/>
      <c r="AH71" s="50"/>
    </row>
    <row r="72" spans="6:35" hidden="1" x14ac:dyDescent="0.25">
      <c r="F72" s="4"/>
      <c r="G72" s="350" t="s">
        <v>35</v>
      </c>
      <c r="H72" s="350"/>
      <c r="I72" s="2">
        <v>20</v>
      </c>
      <c r="J72" s="113">
        <v>20</v>
      </c>
      <c r="K72" s="9"/>
      <c r="L72" s="9"/>
      <c r="M72" s="9"/>
      <c r="N72" s="105"/>
      <c r="O72" s="176"/>
      <c r="P72" s="176"/>
      <c r="Q72" s="176"/>
      <c r="R72" s="176"/>
      <c r="S72" s="176"/>
      <c r="T72" s="176"/>
      <c r="U72" s="176"/>
      <c r="V72" s="176"/>
      <c r="W72" s="170"/>
    </row>
    <row r="73" spans="6:35" hidden="1" x14ac:dyDescent="0.25">
      <c r="F73" s="17"/>
      <c r="G73" s="382" t="s">
        <v>58</v>
      </c>
      <c r="H73" s="382"/>
      <c r="I73" s="8">
        <v>25</v>
      </c>
      <c r="J73" s="8">
        <v>25</v>
      </c>
      <c r="K73" s="3"/>
      <c r="L73" s="3"/>
      <c r="M73" s="3"/>
      <c r="N73" s="43"/>
      <c r="O73" s="211"/>
      <c r="P73" s="211"/>
      <c r="Q73" s="211"/>
      <c r="R73" s="211"/>
      <c r="S73" s="211"/>
      <c r="T73" s="211"/>
      <c r="U73" s="211"/>
      <c r="V73" s="211"/>
      <c r="W73" s="170"/>
    </row>
    <row r="74" spans="6:35" x14ac:dyDescent="0.25">
      <c r="F74" s="39"/>
      <c r="G74" s="340" t="s">
        <v>42</v>
      </c>
      <c r="H74" s="340"/>
      <c r="I74" s="341">
        <f>I42+I44+I53+I61+I67+I68+I69</f>
        <v>1010</v>
      </c>
      <c r="J74" s="342"/>
      <c r="K74" s="3">
        <f>SUM(K42:K72)</f>
        <v>40.4</v>
      </c>
      <c r="L74" s="3">
        <f>SUM(L42:L72)</f>
        <v>28.119999999999997</v>
      </c>
      <c r="M74" s="3">
        <f>SUM(M42:M72)</f>
        <v>189.59000000000003</v>
      </c>
      <c r="N74" s="43">
        <f>SUM(N42:N72)</f>
        <v>1179.1500000000001</v>
      </c>
      <c r="O74" s="211">
        <f>SUM(O42:O73)</f>
        <v>1056.8699999999999</v>
      </c>
      <c r="P74" s="211">
        <f t="shared" ref="P74:W74" si="2">SUM(P42:P73)</f>
        <v>181.07999999999998</v>
      </c>
      <c r="Q74" s="211">
        <f t="shared" si="2"/>
        <v>111.9</v>
      </c>
      <c r="R74" s="211">
        <f t="shared" si="2"/>
        <v>458.59999999999997</v>
      </c>
      <c r="S74" s="211">
        <f t="shared" si="2"/>
        <v>10.740000000000002</v>
      </c>
      <c r="T74" s="211">
        <f t="shared" si="2"/>
        <v>42.1</v>
      </c>
      <c r="U74" s="211">
        <f t="shared" si="2"/>
        <v>1.1299999999999999</v>
      </c>
      <c r="V74" s="211">
        <f t="shared" si="2"/>
        <v>0.86</v>
      </c>
      <c r="W74" s="211">
        <f t="shared" si="2"/>
        <v>118.2</v>
      </c>
      <c r="Y74" s="5"/>
      <c r="Z74" s="1"/>
      <c r="AA74" s="1"/>
      <c r="AB74" s="1"/>
      <c r="AC74" s="1"/>
    </row>
    <row r="75" spans="6:35" x14ac:dyDescent="0.25">
      <c r="F75" s="79"/>
      <c r="G75" s="26"/>
      <c r="H75" s="26"/>
      <c r="I75" s="27"/>
      <c r="J75" s="27"/>
      <c r="K75" s="27"/>
      <c r="L75" s="27"/>
      <c r="M75" s="27"/>
      <c r="N75" s="168">
        <f>N74/N119</f>
        <v>0.35901425217923466</v>
      </c>
      <c r="O75" s="226"/>
      <c r="P75" s="226"/>
      <c r="Q75" s="226"/>
      <c r="R75" s="226"/>
      <c r="S75" s="226"/>
      <c r="T75" s="226"/>
      <c r="U75" s="226"/>
      <c r="V75" s="226"/>
      <c r="W75" s="170"/>
      <c r="Y75" s="5"/>
      <c r="Z75" s="1"/>
      <c r="AA75" s="1"/>
      <c r="AB75" s="1"/>
      <c r="AC75" s="1"/>
    </row>
    <row r="76" spans="6:35" x14ac:dyDescent="0.25">
      <c r="F76" s="333" t="s">
        <v>59</v>
      </c>
      <c r="G76" s="333"/>
      <c r="H76" s="333"/>
      <c r="I76" s="333"/>
      <c r="J76" s="333"/>
      <c r="K76" s="333"/>
      <c r="L76" s="333"/>
      <c r="M76" s="333"/>
      <c r="N76" s="346"/>
      <c r="O76" s="176"/>
      <c r="P76" s="176"/>
      <c r="Q76" s="176"/>
      <c r="R76" s="176"/>
      <c r="S76" s="176"/>
      <c r="T76" s="176"/>
      <c r="U76" s="176"/>
      <c r="V76" s="176"/>
      <c r="W76" s="170"/>
      <c r="Y76" s="5"/>
      <c r="Z76" s="1"/>
      <c r="AA76" s="1"/>
      <c r="AB76" s="1"/>
      <c r="AC76" s="1"/>
    </row>
    <row r="77" spans="6:35" x14ac:dyDescent="0.25">
      <c r="F77" s="29">
        <v>389</v>
      </c>
      <c r="G77" s="335" t="s">
        <v>60</v>
      </c>
      <c r="H77" s="335"/>
      <c r="I77" s="337">
        <v>200</v>
      </c>
      <c r="J77" s="337"/>
      <c r="K77" s="3">
        <v>0.8</v>
      </c>
      <c r="L77" s="3">
        <v>0.6</v>
      </c>
      <c r="M77" s="3">
        <v>22</v>
      </c>
      <c r="N77" s="43">
        <v>92</v>
      </c>
      <c r="O77" s="173">
        <v>120</v>
      </c>
      <c r="P77" s="173">
        <v>14</v>
      </c>
      <c r="Q77" s="173">
        <v>8</v>
      </c>
      <c r="R77" s="173">
        <v>14</v>
      </c>
      <c r="S77" s="173">
        <v>1.4</v>
      </c>
      <c r="T77" s="173"/>
      <c r="U77" s="173">
        <v>0.02</v>
      </c>
      <c r="V77" s="173">
        <v>0.02</v>
      </c>
      <c r="W77" s="173">
        <v>4</v>
      </c>
      <c r="Y77" s="5"/>
      <c r="Z77" s="5"/>
      <c r="AA77" s="1"/>
      <c r="AB77" s="1"/>
      <c r="AC77" s="1"/>
      <c r="AD77" s="1"/>
    </row>
    <row r="78" spans="6:35" hidden="1" x14ac:dyDescent="0.25">
      <c r="F78" s="39"/>
      <c r="G78" s="350" t="s">
        <v>60</v>
      </c>
      <c r="H78" s="350"/>
      <c r="I78" s="8">
        <v>200</v>
      </c>
      <c r="J78" s="8">
        <v>200</v>
      </c>
      <c r="K78" s="3"/>
      <c r="L78" s="3"/>
      <c r="M78" s="3"/>
      <c r="N78" s="43"/>
      <c r="O78" s="211"/>
      <c r="P78" s="211"/>
      <c r="Q78" s="211"/>
      <c r="R78" s="211"/>
      <c r="S78" s="211"/>
      <c r="T78" s="211"/>
      <c r="U78" s="211"/>
      <c r="V78" s="211"/>
      <c r="W78" s="170"/>
      <c r="Y78" s="5"/>
      <c r="Z78" s="5"/>
      <c r="AA78" s="1"/>
      <c r="AB78" s="1"/>
      <c r="AC78" s="1"/>
      <c r="AD78" s="1"/>
    </row>
    <row r="79" spans="6:35" x14ac:dyDescent="0.25">
      <c r="F79" s="29"/>
      <c r="G79" s="335" t="s">
        <v>329</v>
      </c>
      <c r="H79" s="335"/>
      <c r="I79" s="337">
        <v>50</v>
      </c>
      <c r="J79" s="337"/>
      <c r="K79" s="3">
        <v>0.2</v>
      </c>
      <c r="L79" s="3"/>
      <c r="M79" s="3">
        <v>38.299999999999997</v>
      </c>
      <c r="N79" s="43">
        <v>146</v>
      </c>
      <c r="O79" s="171">
        <v>2</v>
      </c>
      <c r="P79" s="171">
        <v>2</v>
      </c>
      <c r="Q79" s="171">
        <v>1</v>
      </c>
      <c r="R79" s="171">
        <v>0.5</v>
      </c>
      <c r="S79" s="171">
        <v>0.2</v>
      </c>
      <c r="T79" s="211"/>
      <c r="U79" s="211"/>
      <c r="V79" s="211"/>
      <c r="W79" s="170"/>
      <c r="Y79" s="5"/>
      <c r="Z79" s="5"/>
      <c r="AA79" s="1"/>
      <c r="AB79" s="1"/>
      <c r="AC79" s="1"/>
      <c r="AD79" s="1"/>
    </row>
    <row r="80" spans="6:35" hidden="1" x14ac:dyDescent="0.25">
      <c r="F80" s="39"/>
      <c r="G80" s="39"/>
      <c r="H80" s="19"/>
      <c r="I80" s="8"/>
      <c r="J80" s="30"/>
      <c r="K80" s="3"/>
      <c r="L80" s="3"/>
      <c r="M80" s="3"/>
      <c r="N80" s="43"/>
      <c r="O80" s="211"/>
      <c r="P80" s="211"/>
      <c r="Q80" s="211"/>
      <c r="R80" s="211"/>
      <c r="S80" s="211"/>
      <c r="T80" s="211"/>
      <c r="U80" s="211"/>
      <c r="V80" s="211"/>
      <c r="W80" s="170"/>
      <c r="Y80" s="5"/>
      <c r="Z80" s="5"/>
      <c r="AA80" s="1"/>
      <c r="AB80" s="1"/>
      <c r="AC80" s="1"/>
      <c r="AD80" s="1"/>
    </row>
    <row r="81" spans="6:37" hidden="1" x14ac:dyDescent="0.25">
      <c r="F81" s="39"/>
      <c r="G81" s="382"/>
      <c r="H81" s="382"/>
      <c r="I81" s="8"/>
      <c r="J81" s="30"/>
      <c r="K81" s="3"/>
      <c r="L81" s="3"/>
      <c r="M81" s="3"/>
      <c r="N81" s="43"/>
      <c r="O81" s="211"/>
      <c r="P81" s="211"/>
      <c r="Q81" s="211"/>
      <c r="R81" s="211"/>
      <c r="S81" s="211"/>
      <c r="T81" s="211"/>
      <c r="U81" s="211"/>
      <c r="V81" s="211"/>
      <c r="W81" s="170"/>
      <c r="Y81" s="5"/>
      <c r="Z81" s="5"/>
      <c r="AA81" s="1"/>
      <c r="AB81" s="1"/>
      <c r="AC81" s="1"/>
      <c r="AD81" s="1"/>
    </row>
    <row r="82" spans="6:37" hidden="1" x14ac:dyDescent="0.25">
      <c r="F82" s="39"/>
      <c r="G82" s="382"/>
      <c r="H82" s="382"/>
      <c r="I82" s="8"/>
      <c r="J82" s="30"/>
      <c r="K82" s="3"/>
      <c r="L82" s="3"/>
      <c r="M82" s="3"/>
      <c r="N82" s="43"/>
      <c r="O82" s="211"/>
      <c r="P82" s="211"/>
      <c r="Q82" s="211"/>
      <c r="R82" s="211"/>
      <c r="S82" s="211"/>
      <c r="T82" s="211"/>
      <c r="U82" s="211"/>
      <c r="V82" s="211"/>
      <c r="W82" s="170"/>
      <c r="Y82" s="5"/>
      <c r="Z82" s="5"/>
      <c r="AA82" s="1"/>
      <c r="AB82" s="1"/>
      <c r="AC82" s="1"/>
      <c r="AD82" s="1"/>
    </row>
    <row r="83" spans="6:37" hidden="1" x14ac:dyDescent="0.25">
      <c r="F83" s="39"/>
      <c r="G83" s="382"/>
      <c r="H83" s="382"/>
      <c r="I83" s="8"/>
      <c r="J83" s="30"/>
      <c r="K83" s="3"/>
      <c r="L83" s="3"/>
      <c r="M83" s="3"/>
      <c r="N83" s="43"/>
      <c r="O83" s="211"/>
      <c r="P83" s="211"/>
      <c r="Q83" s="211"/>
      <c r="R83" s="211"/>
      <c r="S83" s="211"/>
      <c r="T83" s="211"/>
      <c r="U83" s="211"/>
      <c r="V83" s="211"/>
      <c r="W83" s="170"/>
      <c r="Y83" s="5"/>
      <c r="Z83" s="5"/>
      <c r="AA83" s="1"/>
      <c r="AB83" s="1"/>
      <c r="AC83" s="1"/>
      <c r="AD83" s="1"/>
    </row>
    <row r="84" spans="6:37" hidden="1" x14ac:dyDescent="0.25">
      <c r="F84" s="39"/>
      <c r="G84" s="381"/>
      <c r="H84" s="382"/>
      <c r="I84" s="8"/>
      <c r="J84" s="30"/>
      <c r="K84" s="3"/>
      <c r="L84" s="3"/>
      <c r="M84" s="3"/>
      <c r="N84" s="43"/>
      <c r="O84" s="211"/>
      <c r="P84" s="211"/>
      <c r="Q84" s="211"/>
      <c r="R84" s="211"/>
      <c r="S84" s="211"/>
      <c r="T84" s="211"/>
      <c r="U84" s="211"/>
      <c r="V84" s="211"/>
      <c r="W84" s="170"/>
      <c r="Y84" s="5"/>
      <c r="Z84" s="5"/>
      <c r="AA84" s="1"/>
      <c r="AB84" s="1"/>
      <c r="AC84" s="1"/>
      <c r="AD84" s="1"/>
    </row>
    <row r="85" spans="6:37" hidden="1" x14ac:dyDescent="0.25">
      <c r="F85" s="39"/>
      <c r="G85" s="381"/>
      <c r="H85" s="382"/>
      <c r="I85" s="8"/>
      <c r="J85" s="30"/>
      <c r="K85" s="3"/>
      <c r="L85" s="3"/>
      <c r="M85" s="3"/>
      <c r="N85" s="43"/>
      <c r="O85" s="211"/>
      <c r="P85" s="211"/>
      <c r="Q85" s="211"/>
      <c r="R85" s="211"/>
      <c r="S85" s="211"/>
      <c r="T85" s="211"/>
      <c r="U85" s="211"/>
      <c r="V85" s="211"/>
      <c r="W85" s="170"/>
      <c r="Y85" s="5"/>
      <c r="Z85" s="5"/>
      <c r="AA85" s="1"/>
      <c r="AB85" s="1"/>
      <c r="AC85" s="1"/>
      <c r="AD85" s="1"/>
    </row>
    <row r="86" spans="6:37" x14ac:dyDescent="0.25">
      <c r="F86" s="39"/>
      <c r="G86" s="340" t="s">
        <v>42</v>
      </c>
      <c r="H86" s="340"/>
      <c r="I86" s="341">
        <f>I77+I79</f>
        <v>250</v>
      </c>
      <c r="J86" s="342"/>
      <c r="K86" s="3">
        <f>SUM(K77:K85)</f>
        <v>1</v>
      </c>
      <c r="L86" s="3">
        <f>SUM(L77:L85)</f>
        <v>0.6</v>
      </c>
      <c r="M86" s="3">
        <f>SUM(M77:M85)</f>
        <v>60.3</v>
      </c>
      <c r="N86" s="43">
        <f>SUM(N77:N85)</f>
        <v>238</v>
      </c>
      <c r="O86" s="211">
        <f>SUM(O77:O85)</f>
        <v>122</v>
      </c>
      <c r="P86" s="211">
        <f t="shared" ref="P86:W86" si="3">SUM(P77:P85)</f>
        <v>16</v>
      </c>
      <c r="Q86" s="211">
        <f t="shared" si="3"/>
        <v>9</v>
      </c>
      <c r="R86" s="211">
        <f t="shared" si="3"/>
        <v>14.5</v>
      </c>
      <c r="S86" s="211">
        <f t="shared" si="3"/>
        <v>1.5999999999999999</v>
      </c>
      <c r="T86" s="211">
        <f t="shared" si="3"/>
        <v>0</v>
      </c>
      <c r="U86" s="211">
        <f t="shared" si="3"/>
        <v>0.02</v>
      </c>
      <c r="V86" s="211">
        <f t="shared" si="3"/>
        <v>0.02</v>
      </c>
      <c r="W86" s="211">
        <f t="shared" si="3"/>
        <v>4</v>
      </c>
      <c r="AC86" s="32"/>
      <c r="AD86" s="11"/>
      <c r="AE86" s="11"/>
      <c r="AF86" s="11"/>
      <c r="AG86" s="11"/>
      <c r="AH86" s="11"/>
    </row>
    <row r="87" spans="6:37" x14ac:dyDescent="0.25">
      <c r="F87" s="79"/>
      <c r="G87" s="26"/>
      <c r="H87" s="26"/>
      <c r="I87" s="27"/>
      <c r="J87" s="27"/>
      <c r="K87" s="27"/>
      <c r="L87" s="27"/>
      <c r="M87" s="27"/>
      <c r="N87" s="168">
        <f>N86/N119</f>
        <v>7.2463547486458751E-2</v>
      </c>
      <c r="O87" s="226"/>
      <c r="P87" s="226"/>
      <c r="Q87" s="226"/>
      <c r="R87" s="226"/>
      <c r="S87" s="226"/>
      <c r="T87" s="226"/>
      <c r="U87" s="226"/>
      <c r="V87" s="226"/>
      <c r="W87" s="170"/>
      <c r="AC87" s="32"/>
      <c r="AD87" s="11"/>
      <c r="AE87" s="11"/>
      <c r="AF87" s="11"/>
      <c r="AG87" s="11"/>
      <c r="AH87" s="11"/>
    </row>
    <row r="88" spans="6:37" x14ac:dyDescent="0.25">
      <c r="F88" s="333" t="s">
        <v>74</v>
      </c>
      <c r="G88" s="333"/>
      <c r="H88" s="333"/>
      <c r="I88" s="333"/>
      <c r="J88" s="333"/>
      <c r="K88" s="333"/>
      <c r="L88" s="333"/>
      <c r="M88" s="333"/>
      <c r="N88" s="346"/>
      <c r="O88" s="176"/>
      <c r="P88" s="176"/>
      <c r="Q88" s="176"/>
      <c r="R88" s="176"/>
      <c r="S88" s="176"/>
      <c r="T88" s="176"/>
      <c r="U88" s="176"/>
      <c r="V88" s="176"/>
      <c r="W88" s="170"/>
      <c r="AC88" s="32"/>
      <c r="AD88" s="11"/>
      <c r="AE88" s="11"/>
      <c r="AF88" s="11"/>
      <c r="AG88" s="11"/>
      <c r="AH88" s="11"/>
    </row>
    <row r="89" spans="6:37" ht="18.75" customHeight="1" x14ac:dyDescent="0.25">
      <c r="F89" s="29">
        <v>289</v>
      </c>
      <c r="G89" s="495" t="s">
        <v>193</v>
      </c>
      <c r="H89" s="496"/>
      <c r="I89" s="346">
        <v>350</v>
      </c>
      <c r="J89" s="348"/>
      <c r="K89" s="9">
        <v>16.13</v>
      </c>
      <c r="L89" s="9">
        <v>18.899999999999999</v>
      </c>
      <c r="M89" s="9">
        <v>38.76</v>
      </c>
      <c r="N89" s="105">
        <v>414.95</v>
      </c>
      <c r="O89" s="173">
        <v>1350</v>
      </c>
      <c r="P89" s="173">
        <v>73.599999999999994</v>
      </c>
      <c r="Q89" s="173">
        <v>77.400000000000006</v>
      </c>
      <c r="R89" s="173">
        <v>216.4</v>
      </c>
      <c r="S89" s="173">
        <v>3.84</v>
      </c>
      <c r="T89" s="173">
        <v>29.2</v>
      </c>
      <c r="U89" s="173">
        <v>0.14000000000000001</v>
      </c>
      <c r="V89" s="176">
        <v>0.3</v>
      </c>
      <c r="W89" s="173">
        <v>22.6</v>
      </c>
      <c r="X89" s="120"/>
      <c r="Y89" s="120"/>
      <c r="Z89" s="120"/>
      <c r="AA89" s="120"/>
      <c r="AC89" s="11"/>
      <c r="AD89" s="455"/>
      <c r="AE89" s="455"/>
      <c r="AF89" s="15"/>
      <c r="AG89" s="15"/>
      <c r="AH89" s="15"/>
      <c r="AI89" s="15"/>
      <c r="AJ89" s="11"/>
      <c r="AK89" s="11"/>
    </row>
    <row r="90" spans="6:37" ht="18" hidden="1" customHeight="1" x14ac:dyDescent="0.25">
      <c r="F90" s="39"/>
      <c r="G90" s="551" t="s">
        <v>100</v>
      </c>
      <c r="H90" s="541"/>
      <c r="I90" s="29">
        <v>156</v>
      </c>
      <c r="J90" s="29">
        <v>110</v>
      </c>
      <c r="K90" s="9"/>
      <c r="L90" s="9"/>
      <c r="M90" s="9"/>
      <c r="N90" s="105"/>
      <c r="O90" s="176"/>
      <c r="P90" s="176"/>
      <c r="Q90" s="176"/>
      <c r="R90" s="176"/>
      <c r="S90" s="176"/>
      <c r="T90" s="176"/>
      <c r="U90" s="176"/>
      <c r="V90" s="176"/>
      <c r="W90" s="170"/>
      <c r="AA90" s="5"/>
      <c r="AC90" s="11"/>
      <c r="AD90" s="474"/>
      <c r="AE90" s="474"/>
      <c r="AF90" s="11"/>
      <c r="AG90" s="11"/>
    </row>
    <row r="91" spans="6:37" hidden="1" x14ac:dyDescent="0.25">
      <c r="F91" s="39"/>
      <c r="G91" s="25" t="s">
        <v>10</v>
      </c>
      <c r="H91" s="104"/>
      <c r="I91" s="10">
        <v>4</v>
      </c>
      <c r="J91" s="10">
        <v>4</v>
      </c>
      <c r="K91" s="4"/>
      <c r="L91" s="4"/>
      <c r="M91" s="4"/>
      <c r="N91" s="48"/>
      <c r="O91" s="170"/>
      <c r="P91" s="170"/>
      <c r="Q91" s="170"/>
      <c r="R91" s="170"/>
      <c r="S91" s="170"/>
      <c r="T91" s="170"/>
      <c r="U91" s="170"/>
      <c r="V91" s="170"/>
      <c r="W91" s="170"/>
      <c r="AA91" s="5"/>
      <c r="AC91" s="11"/>
      <c r="AD91" s="78"/>
      <c r="AE91" s="78"/>
      <c r="AF91" s="11"/>
      <c r="AG91" s="11"/>
    </row>
    <row r="92" spans="6:37" ht="15.75" hidden="1" customHeight="1" x14ac:dyDescent="0.25">
      <c r="F92" s="39"/>
      <c r="G92" s="103" t="s">
        <v>5</v>
      </c>
      <c r="H92" s="102"/>
      <c r="I92" s="10">
        <v>400</v>
      </c>
      <c r="J92" s="10">
        <v>300</v>
      </c>
      <c r="K92" s="4"/>
      <c r="L92" s="4"/>
      <c r="M92" s="4"/>
      <c r="N92" s="48"/>
      <c r="O92" s="170"/>
      <c r="P92" s="170"/>
      <c r="Q92" s="170"/>
      <c r="R92" s="170"/>
      <c r="S92" s="170"/>
      <c r="T92" s="170"/>
      <c r="U92" s="170"/>
      <c r="V92" s="170"/>
      <c r="W92" s="170"/>
      <c r="AA92" s="5"/>
      <c r="AC92" s="11"/>
      <c r="AD92" s="455"/>
      <c r="AE92" s="455"/>
      <c r="AF92" s="322"/>
      <c r="AG92" s="322"/>
      <c r="AH92" s="15"/>
      <c r="AI92" s="15"/>
      <c r="AJ92" s="15"/>
      <c r="AK92" s="15"/>
    </row>
    <row r="93" spans="6:37" ht="15" hidden="1" customHeight="1" x14ac:dyDescent="0.25">
      <c r="F93" s="49"/>
      <c r="G93" s="381" t="s">
        <v>4</v>
      </c>
      <c r="H93" s="382"/>
      <c r="I93" s="8">
        <v>7</v>
      </c>
      <c r="J93" s="30">
        <v>7</v>
      </c>
      <c r="K93" s="3"/>
      <c r="L93" s="3"/>
      <c r="M93" s="3"/>
      <c r="N93" s="43"/>
      <c r="O93" s="211"/>
      <c r="P93" s="211"/>
      <c r="Q93" s="211"/>
      <c r="R93" s="211"/>
      <c r="S93" s="211"/>
      <c r="T93" s="211"/>
      <c r="U93" s="211"/>
      <c r="V93" s="211"/>
      <c r="W93" s="170"/>
      <c r="AC93" s="32"/>
      <c r="AD93" s="11"/>
      <c r="AE93" s="11"/>
      <c r="AF93" s="11"/>
      <c r="AG93" s="11"/>
      <c r="AH93" s="11"/>
    </row>
    <row r="94" spans="6:37" ht="15" hidden="1" customHeight="1" x14ac:dyDescent="0.25">
      <c r="F94" s="49"/>
      <c r="G94" s="423" t="s">
        <v>53</v>
      </c>
      <c r="H94" s="393"/>
      <c r="I94" s="8">
        <v>42</v>
      </c>
      <c r="J94" s="30">
        <v>34</v>
      </c>
      <c r="K94" s="3"/>
      <c r="L94" s="3"/>
      <c r="M94" s="3"/>
      <c r="N94" s="43"/>
      <c r="O94" s="211"/>
      <c r="P94" s="211"/>
      <c r="Q94" s="211"/>
      <c r="R94" s="211"/>
      <c r="S94" s="211"/>
      <c r="T94" s="211"/>
      <c r="U94" s="211"/>
      <c r="V94" s="211"/>
      <c r="W94" s="170"/>
      <c r="AC94" s="32"/>
      <c r="AD94" s="11"/>
      <c r="AE94" s="11"/>
      <c r="AF94" s="11"/>
      <c r="AG94" s="11"/>
      <c r="AH94" s="11"/>
    </row>
    <row r="95" spans="6:37" ht="15.75" hidden="1" customHeight="1" x14ac:dyDescent="0.25">
      <c r="F95" s="49"/>
      <c r="G95" s="350" t="s">
        <v>49</v>
      </c>
      <c r="H95" s="350"/>
      <c r="I95" s="8">
        <v>24</v>
      </c>
      <c r="J95" s="30">
        <v>20</v>
      </c>
      <c r="K95" s="3"/>
      <c r="L95" s="3"/>
      <c r="M95" s="3"/>
      <c r="N95" s="43"/>
      <c r="O95" s="211"/>
      <c r="P95" s="211"/>
      <c r="Q95" s="211"/>
      <c r="R95" s="211"/>
      <c r="S95" s="211"/>
      <c r="T95" s="211"/>
      <c r="U95" s="211"/>
      <c r="V95" s="211"/>
      <c r="W95" s="170"/>
      <c r="AC95" s="32"/>
      <c r="AD95" s="11"/>
      <c r="AE95" s="11"/>
      <c r="AF95" s="11"/>
      <c r="AG95" s="11"/>
      <c r="AH95" s="11"/>
    </row>
    <row r="96" spans="6:37" ht="15" hidden="1" customHeight="1" x14ac:dyDescent="0.25">
      <c r="F96" s="49"/>
      <c r="G96" s="115" t="s">
        <v>188</v>
      </c>
      <c r="H96" s="145"/>
      <c r="I96" s="8">
        <v>6</v>
      </c>
      <c r="J96" s="30">
        <v>6</v>
      </c>
      <c r="K96" s="3"/>
      <c r="L96" s="3"/>
      <c r="M96" s="3"/>
      <c r="N96" s="43"/>
      <c r="O96" s="211"/>
      <c r="P96" s="211"/>
      <c r="Q96" s="211"/>
      <c r="R96" s="211"/>
      <c r="S96" s="211"/>
      <c r="T96" s="211"/>
      <c r="U96" s="211"/>
      <c r="V96" s="211"/>
      <c r="W96" s="170"/>
      <c r="AC96" s="32"/>
      <c r="AD96" s="11"/>
      <c r="AE96" s="11"/>
      <c r="AF96" s="11"/>
      <c r="AG96" s="11"/>
      <c r="AH96" s="11"/>
    </row>
    <row r="97" spans="6:34" ht="15" hidden="1" customHeight="1" x14ac:dyDescent="0.25">
      <c r="F97" s="49"/>
      <c r="G97" s="433" t="s">
        <v>7</v>
      </c>
      <c r="H97" s="434"/>
      <c r="I97" s="8">
        <v>5</v>
      </c>
      <c r="J97" s="30">
        <v>5</v>
      </c>
      <c r="K97" s="3"/>
      <c r="L97" s="3"/>
      <c r="M97" s="3"/>
      <c r="N97" s="43"/>
      <c r="O97" s="211"/>
      <c r="P97" s="211"/>
      <c r="Q97" s="211"/>
      <c r="R97" s="211"/>
      <c r="S97" s="211"/>
      <c r="T97" s="211"/>
      <c r="U97" s="211"/>
      <c r="V97" s="211"/>
      <c r="W97" s="170"/>
      <c r="AC97" s="32"/>
      <c r="AD97" s="11"/>
      <c r="AE97" s="11"/>
      <c r="AF97" s="11"/>
      <c r="AG97" s="11"/>
      <c r="AH97" s="11"/>
    </row>
    <row r="98" spans="6:34" ht="15.75" hidden="1" customHeight="1" x14ac:dyDescent="0.25">
      <c r="F98" s="49"/>
      <c r="G98" s="350" t="s">
        <v>9</v>
      </c>
      <c r="H98" s="350"/>
      <c r="I98" s="8">
        <v>20</v>
      </c>
      <c r="J98" s="30">
        <v>20</v>
      </c>
      <c r="K98" s="3"/>
      <c r="L98" s="3"/>
      <c r="M98" s="3"/>
      <c r="N98" s="43"/>
      <c r="O98" s="211"/>
      <c r="P98" s="211"/>
      <c r="Q98" s="211"/>
      <c r="R98" s="211"/>
      <c r="S98" s="211"/>
      <c r="T98" s="211"/>
      <c r="U98" s="211"/>
      <c r="V98" s="211"/>
      <c r="W98" s="170"/>
      <c r="AC98" s="32"/>
      <c r="AD98" s="11"/>
      <c r="AE98" s="11"/>
      <c r="AF98" s="11"/>
      <c r="AG98" s="11"/>
      <c r="AH98" s="11"/>
    </row>
    <row r="99" spans="6:34" ht="14.25" hidden="1" customHeight="1" x14ac:dyDescent="0.25">
      <c r="F99" s="49"/>
      <c r="G99" s="439" t="s">
        <v>41</v>
      </c>
      <c r="H99" s="494"/>
      <c r="I99" s="8">
        <v>50</v>
      </c>
      <c r="J99" s="30">
        <v>50</v>
      </c>
      <c r="K99" s="3"/>
      <c r="L99" s="3"/>
      <c r="M99" s="3"/>
      <c r="N99" s="43"/>
      <c r="O99" s="211"/>
      <c r="P99" s="211"/>
      <c r="Q99" s="211"/>
      <c r="R99" s="211"/>
      <c r="S99" s="211"/>
      <c r="T99" s="211"/>
      <c r="U99" s="211"/>
      <c r="V99" s="211"/>
      <c r="W99" s="170"/>
      <c r="AC99" s="32"/>
      <c r="AD99" s="11"/>
      <c r="AE99" s="11"/>
      <c r="AF99" s="11"/>
      <c r="AG99" s="11"/>
      <c r="AH99" s="11"/>
    </row>
    <row r="100" spans="6:34" ht="18" customHeight="1" x14ac:dyDescent="0.25">
      <c r="F100" s="29">
        <v>30</v>
      </c>
      <c r="G100" s="334" t="s">
        <v>328</v>
      </c>
      <c r="H100" s="334"/>
      <c r="I100" s="337">
        <v>100</v>
      </c>
      <c r="J100" s="337"/>
      <c r="K100" s="3">
        <v>1.1399999999999999</v>
      </c>
      <c r="L100" s="3">
        <v>4.8499999999999996</v>
      </c>
      <c r="M100" s="3">
        <v>3.24</v>
      </c>
      <c r="N100" s="43">
        <v>60.95</v>
      </c>
      <c r="O100" s="171">
        <v>126</v>
      </c>
      <c r="P100" s="171">
        <v>46.4</v>
      </c>
      <c r="Q100" s="171">
        <v>12.7</v>
      </c>
      <c r="R100" s="171">
        <v>56.8</v>
      </c>
      <c r="S100" s="171">
        <v>1.1299999999999999</v>
      </c>
      <c r="T100" s="171">
        <v>29</v>
      </c>
      <c r="U100" s="171">
        <v>0.02</v>
      </c>
      <c r="V100" s="171">
        <v>0.1</v>
      </c>
      <c r="W100" s="170">
        <v>14.7</v>
      </c>
      <c r="AC100" s="32"/>
      <c r="AD100" s="11"/>
      <c r="AE100" s="11"/>
      <c r="AF100" s="11"/>
      <c r="AG100" s="11"/>
      <c r="AH100" s="11"/>
    </row>
    <row r="101" spans="6:34" hidden="1" x14ac:dyDescent="0.25">
      <c r="F101" s="49"/>
      <c r="G101" s="355" t="s">
        <v>140</v>
      </c>
      <c r="H101" s="350"/>
      <c r="I101" s="10">
        <v>125</v>
      </c>
      <c r="J101" s="10">
        <v>100</v>
      </c>
      <c r="K101" s="3"/>
      <c r="L101" s="3"/>
      <c r="M101" s="3"/>
      <c r="N101" s="43"/>
      <c r="O101" s="211"/>
      <c r="P101" s="211"/>
      <c r="Q101" s="211"/>
      <c r="R101" s="211"/>
      <c r="S101" s="211"/>
      <c r="T101" s="211"/>
      <c r="U101" s="211"/>
      <c r="V101" s="211"/>
      <c r="W101" s="170"/>
      <c r="AD101" s="11"/>
      <c r="AE101" s="15"/>
      <c r="AF101" s="15"/>
      <c r="AG101" s="15"/>
      <c r="AH101" s="15"/>
    </row>
    <row r="102" spans="6:34" hidden="1" x14ac:dyDescent="0.25">
      <c r="F102" s="49"/>
      <c r="G102" s="350" t="s">
        <v>10</v>
      </c>
      <c r="H102" s="350"/>
      <c r="I102" s="10">
        <v>5</v>
      </c>
      <c r="J102" s="10">
        <v>5</v>
      </c>
      <c r="K102" s="3"/>
      <c r="L102" s="3"/>
      <c r="M102" s="3"/>
      <c r="N102" s="43"/>
      <c r="O102" s="211"/>
      <c r="P102" s="211"/>
      <c r="Q102" s="211"/>
      <c r="R102" s="211"/>
      <c r="S102" s="211"/>
      <c r="T102" s="211"/>
      <c r="U102" s="211"/>
      <c r="V102" s="211"/>
      <c r="W102" s="170"/>
      <c r="AD102" s="11"/>
      <c r="AE102" s="15"/>
      <c r="AF102" s="15"/>
      <c r="AG102" s="15"/>
      <c r="AH102" s="15"/>
    </row>
    <row r="103" spans="6:34" ht="22.5" customHeight="1" x14ac:dyDescent="0.25">
      <c r="F103" s="49"/>
      <c r="G103" s="549" t="s">
        <v>38</v>
      </c>
      <c r="H103" s="550"/>
      <c r="I103" s="346">
        <v>30</v>
      </c>
      <c r="J103" s="348"/>
      <c r="K103" s="9">
        <v>2.2799999999999998</v>
      </c>
      <c r="L103" s="9">
        <v>0.48</v>
      </c>
      <c r="M103" s="9">
        <v>14.3</v>
      </c>
      <c r="N103" s="105">
        <v>70.5</v>
      </c>
      <c r="O103" s="173">
        <v>25</v>
      </c>
      <c r="P103" s="173">
        <v>3.6</v>
      </c>
      <c r="Q103" s="173">
        <v>6</v>
      </c>
      <c r="R103" s="173">
        <v>34.200000000000003</v>
      </c>
      <c r="S103" s="173">
        <v>1.08</v>
      </c>
      <c r="T103" s="173"/>
      <c r="U103" s="173">
        <v>7.0000000000000007E-2</v>
      </c>
      <c r="V103" s="173">
        <v>0.12</v>
      </c>
      <c r="W103" s="170"/>
      <c r="AC103" s="69"/>
      <c r="AD103" s="11"/>
      <c r="AE103" s="11"/>
      <c r="AF103" s="11"/>
      <c r="AG103" s="11"/>
      <c r="AH103" s="11"/>
    </row>
    <row r="104" spans="6:34" ht="29.25" customHeight="1" x14ac:dyDescent="0.25">
      <c r="F104" s="39"/>
      <c r="G104" s="334" t="s">
        <v>17</v>
      </c>
      <c r="H104" s="334"/>
      <c r="I104" s="333">
        <v>75</v>
      </c>
      <c r="J104" s="333"/>
      <c r="K104" s="9">
        <v>5.4</v>
      </c>
      <c r="L104" s="9">
        <v>0.84</v>
      </c>
      <c r="M104" s="9">
        <v>34.700000000000003</v>
      </c>
      <c r="N104" s="105">
        <v>177.7</v>
      </c>
      <c r="O104" s="173">
        <v>67.34</v>
      </c>
      <c r="P104" s="173">
        <v>34.700000000000003</v>
      </c>
      <c r="Q104" s="173">
        <v>15</v>
      </c>
      <c r="R104" s="173">
        <v>83.7</v>
      </c>
      <c r="S104" s="173">
        <v>2.1</v>
      </c>
      <c r="T104" s="173"/>
      <c r="U104" s="173">
        <v>0.2</v>
      </c>
      <c r="V104" s="173">
        <v>0.22</v>
      </c>
      <c r="W104" s="170"/>
      <c r="AC104" s="32"/>
      <c r="AD104" s="11"/>
      <c r="AE104" s="11"/>
      <c r="AF104" s="11"/>
      <c r="AG104" s="11"/>
      <c r="AH104" s="11"/>
    </row>
    <row r="105" spans="6:34" x14ac:dyDescent="0.25">
      <c r="F105" s="29">
        <v>269</v>
      </c>
      <c r="G105" s="394" t="s">
        <v>68</v>
      </c>
      <c r="H105" s="394"/>
      <c r="I105" s="337">
        <v>200</v>
      </c>
      <c r="J105" s="337"/>
      <c r="K105" s="71">
        <v>2.3199999999999998</v>
      </c>
      <c r="L105" s="71">
        <v>2.56</v>
      </c>
      <c r="M105" s="71">
        <v>18.71</v>
      </c>
      <c r="N105" s="235">
        <v>106.9</v>
      </c>
      <c r="O105" s="173">
        <v>154</v>
      </c>
      <c r="P105" s="173">
        <v>126</v>
      </c>
      <c r="Q105" s="173">
        <v>15</v>
      </c>
      <c r="R105" s="173">
        <v>92</v>
      </c>
      <c r="S105" s="173">
        <v>0.41</v>
      </c>
      <c r="T105" s="173">
        <v>10</v>
      </c>
      <c r="U105" s="173">
        <v>0.04</v>
      </c>
      <c r="V105" s="173">
        <v>0.16</v>
      </c>
      <c r="W105" s="173">
        <v>1.33</v>
      </c>
      <c r="AC105" s="32"/>
      <c r="AD105" s="11"/>
      <c r="AE105" s="1"/>
      <c r="AF105" s="1"/>
      <c r="AG105" s="1"/>
      <c r="AH105" s="1"/>
    </row>
    <row r="106" spans="6:34" hidden="1" x14ac:dyDescent="0.25">
      <c r="F106" s="39"/>
      <c r="G106" s="392" t="s">
        <v>11</v>
      </c>
      <c r="H106" s="392"/>
      <c r="I106" s="10">
        <v>0.2</v>
      </c>
      <c r="J106" s="10">
        <v>0.2</v>
      </c>
      <c r="K106" s="3"/>
      <c r="L106" s="3"/>
      <c r="M106" s="3"/>
      <c r="N106" s="43"/>
      <c r="O106" s="211"/>
      <c r="P106" s="211"/>
      <c r="Q106" s="211"/>
      <c r="R106" s="211"/>
      <c r="S106" s="211"/>
      <c r="T106" s="211"/>
      <c r="U106" s="211"/>
      <c r="V106" s="211"/>
      <c r="W106" s="170"/>
      <c r="AC106" s="32"/>
      <c r="AD106" s="11"/>
      <c r="AE106" s="1"/>
      <c r="AF106" s="1"/>
      <c r="AG106" s="1"/>
      <c r="AH106" s="1"/>
    </row>
    <row r="107" spans="6:34" hidden="1" x14ac:dyDescent="0.25">
      <c r="F107" s="39"/>
      <c r="G107" s="392" t="s">
        <v>41</v>
      </c>
      <c r="H107" s="392"/>
      <c r="I107" s="10">
        <v>129</v>
      </c>
      <c r="J107" s="10">
        <v>129</v>
      </c>
      <c r="K107" s="3"/>
      <c r="L107" s="3"/>
      <c r="M107" s="3"/>
      <c r="N107" s="43"/>
      <c r="O107" s="211"/>
      <c r="P107" s="211"/>
      <c r="Q107" s="211"/>
      <c r="R107" s="211"/>
      <c r="S107" s="211"/>
      <c r="T107" s="211"/>
      <c r="U107" s="211"/>
      <c r="V107" s="211"/>
      <c r="W107" s="170"/>
      <c r="AC107" s="32"/>
      <c r="AD107" s="11"/>
      <c r="AE107" s="1"/>
      <c r="AF107" s="1"/>
      <c r="AG107" s="1"/>
      <c r="AH107" s="1"/>
    </row>
    <row r="108" spans="6:34" hidden="1" x14ac:dyDescent="0.25">
      <c r="F108" s="39"/>
      <c r="G108" s="382" t="s">
        <v>33</v>
      </c>
      <c r="H108" s="382"/>
      <c r="I108" s="10">
        <v>100</v>
      </c>
      <c r="J108" s="10">
        <v>100</v>
      </c>
      <c r="K108" s="3"/>
      <c r="L108" s="3"/>
      <c r="M108" s="3"/>
      <c r="N108" s="43"/>
      <c r="O108" s="211"/>
      <c r="P108" s="211"/>
      <c r="Q108" s="211"/>
      <c r="R108" s="211"/>
      <c r="S108" s="211"/>
      <c r="T108" s="211"/>
      <c r="U108" s="211"/>
      <c r="V108" s="211"/>
      <c r="W108" s="170"/>
      <c r="AD108" s="11"/>
      <c r="AE108" s="35"/>
      <c r="AF108" s="35"/>
      <c r="AG108" s="35"/>
      <c r="AH108" s="35"/>
    </row>
    <row r="109" spans="6:34" ht="16.5" hidden="1" customHeight="1" x14ac:dyDescent="0.3">
      <c r="F109" s="39"/>
      <c r="G109" s="392" t="s">
        <v>69</v>
      </c>
      <c r="H109" s="392"/>
      <c r="I109" s="10">
        <v>20</v>
      </c>
      <c r="J109" s="10">
        <v>20</v>
      </c>
      <c r="K109" s="3"/>
      <c r="L109" s="3"/>
      <c r="M109" s="3"/>
      <c r="N109" s="43"/>
      <c r="O109" s="211"/>
      <c r="P109" s="211"/>
      <c r="Q109" s="211"/>
      <c r="R109" s="211"/>
      <c r="S109" s="211"/>
      <c r="T109" s="211"/>
      <c r="U109" s="211"/>
      <c r="V109" s="211"/>
      <c r="W109" s="170"/>
      <c r="AC109" s="45"/>
      <c r="AD109" s="11"/>
      <c r="AE109" s="11"/>
      <c r="AF109" s="11"/>
      <c r="AG109" s="11"/>
      <c r="AH109" s="11"/>
    </row>
    <row r="110" spans="6:34" ht="18.75" x14ac:dyDescent="0.3">
      <c r="F110" s="39"/>
      <c r="G110" s="384" t="s">
        <v>42</v>
      </c>
      <c r="H110" s="384"/>
      <c r="I110" s="341">
        <f>I89+I100+I103+I104+I105</f>
        <v>755</v>
      </c>
      <c r="J110" s="342"/>
      <c r="K110" s="3">
        <f>SUM(K89:K109)</f>
        <v>27.270000000000003</v>
      </c>
      <c r="L110" s="3">
        <f>SUM(L89:L109)</f>
        <v>27.63</v>
      </c>
      <c r="M110" s="3">
        <f>SUM(M89:M109)</f>
        <v>109.71000000000001</v>
      </c>
      <c r="N110" s="43">
        <f>SUM(N89:N109)</f>
        <v>830.99999999999989</v>
      </c>
      <c r="O110" s="211">
        <f>O89+O100+O103+O104+O105</f>
        <v>1722.34</v>
      </c>
      <c r="P110" s="211">
        <f t="shared" ref="P110:W110" si="4">P89+P100+P103+P104+P105</f>
        <v>284.3</v>
      </c>
      <c r="Q110" s="211">
        <f t="shared" si="4"/>
        <v>126.10000000000001</v>
      </c>
      <c r="R110" s="211">
        <f t="shared" si="4"/>
        <v>483.09999999999997</v>
      </c>
      <c r="S110" s="211">
        <f t="shared" si="4"/>
        <v>8.56</v>
      </c>
      <c r="T110" s="211">
        <f t="shared" si="4"/>
        <v>68.2</v>
      </c>
      <c r="U110" s="211">
        <f t="shared" si="4"/>
        <v>0.47000000000000003</v>
      </c>
      <c r="V110" s="211">
        <f t="shared" si="4"/>
        <v>0.9</v>
      </c>
      <c r="W110" s="211">
        <f t="shared" si="4"/>
        <v>38.629999999999995</v>
      </c>
      <c r="AC110" s="45"/>
      <c r="AD110" s="11"/>
      <c r="AE110" s="11"/>
      <c r="AF110" s="11"/>
      <c r="AG110" s="11"/>
      <c r="AH110" s="11"/>
    </row>
    <row r="111" spans="6:34" ht="18.75" x14ac:dyDescent="0.3">
      <c r="F111" s="79"/>
      <c r="G111" s="26"/>
      <c r="H111" s="26"/>
      <c r="I111" s="27"/>
      <c r="J111" s="27"/>
      <c r="K111" s="27"/>
      <c r="L111" s="27"/>
      <c r="M111" s="27"/>
      <c r="N111" s="168">
        <f>N110/N119</f>
        <v>0.25301347882876984</v>
      </c>
      <c r="O111" s="226"/>
      <c r="P111" s="226"/>
      <c r="Q111" s="226"/>
      <c r="R111" s="226"/>
      <c r="S111" s="226"/>
      <c r="T111" s="226"/>
      <c r="U111" s="226"/>
      <c r="V111" s="226"/>
      <c r="W111" s="170"/>
      <c r="AC111" s="45"/>
      <c r="AD111" s="11"/>
      <c r="AE111" s="11"/>
      <c r="AF111" s="11"/>
      <c r="AG111" s="11"/>
      <c r="AH111" s="11"/>
    </row>
    <row r="112" spans="6:34" ht="18.75" x14ac:dyDescent="0.3">
      <c r="F112" s="79"/>
      <c r="G112" s="41" t="s">
        <v>70</v>
      </c>
      <c r="H112" s="42"/>
      <c r="I112" s="3"/>
      <c r="J112" s="3">
        <v>8</v>
      </c>
      <c r="K112" s="27"/>
      <c r="L112" s="27"/>
      <c r="M112" s="27"/>
      <c r="N112" s="168"/>
      <c r="O112" s="226"/>
      <c r="P112" s="226"/>
      <c r="Q112" s="226"/>
      <c r="R112" s="226"/>
      <c r="S112" s="226"/>
      <c r="T112" s="226"/>
      <c r="U112" s="226"/>
      <c r="V112" s="226"/>
      <c r="W112" s="170"/>
      <c r="AC112" s="45"/>
      <c r="AD112" s="11"/>
      <c r="AE112" s="11"/>
      <c r="AF112" s="11"/>
      <c r="AG112" s="11"/>
      <c r="AH112" s="11"/>
    </row>
    <row r="113" spans="6:34" x14ac:dyDescent="0.25">
      <c r="F113" s="333" t="s">
        <v>71</v>
      </c>
      <c r="G113" s="333"/>
      <c r="H113" s="333"/>
      <c r="I113" s="333"/>
      <c r="J113" s="333"/>
      <c r="K113" s="333"/>
      <c r="L113" s="333"/>
      <c r="M113" s="333"/>
      <c r="N113" s="346"/>
      <c r="O113" s="176"/>
      <c r="P113" s="176"/>
      <c r="Q113" s="176"/>
      <c r="R113" s="176"/>
      <c r="S113" s="176"/>
      <c r="T113" s="176"/>
      <c r="U113" s="176"/>
      <c r="V113" s="176"/>
      <c r="W113" s="170"/>
      <c r="AC113" s="32"/>
      <c r="AD113" s="11"/>
      <c r="AE113" s="1"/>
      <c r="AF113" s="1"/>
      <c r="AG113" s="1"/>
      <c r="AH113" s="1"/>
    </row>
    <row r="114" spans="6:34" x14ac:dyDescent="0.25">
      <c r="F114" s="10">
        <v>245</v>
      </c>
      <c r="G114" s="391" t="s">
        <v>320</v>
      </c>
      <c r="H114" s="391"/>
      <c r="I114" s="337">
        <v>200</v>
      </c>
      <c r="J114" s="337"/>
      <c r="K114" s="3">
        <v>7.2</v>
      </c>
      <c r="L114" s="3">
        <v>3</v>
      </c>
      <c r="M114" s="3">
        <v>10.4</v>
      </c>
      <c r="N114" s="43">
        <v>98</v>
      </c>
      <c r="O114" s="101">
        <v>292</v>
      </c>
      <c r="P114" s="130">
        <v>248</v>
      </c>
      <c r="Q114" s="130">
        <v>28</v>
      </c>
      <c r="R114" s="130">
        <v>184</v>
      </c>
      <c r="S114" s="130">
        <v>0.2</v>
      </c>
      <c r="T114" s="130">
        <v>40</v>
      </c>
      <c r="U114" s="130">
        <v>0.04</v>
      </c>
      <c r="V114" s="130">
        <v>0.2</v>
      </c>
      <c r="W114" s="130">
        <v>0.6</v>
      </c>
      <c r="AC114" s="32"/>
      <c r="AD114" s="11"/>
      <c r="AE114" s="1"/>
      <c r="AF114" s="1"/>
      <c r="AG114" s="1"/>
      <c r="AH114" s="1"/>
    </row>
    <row r="115" spans="6:34" hidden="1" x14ac:dyDescent="0.25">
      <c r="F115" s="39"/>
      <c r="G115" s="408" t="s">
        <v>320</v>
      </c>
      <c r="H115" s="353"/>
      <c r="I115" s="8">
        <v>210</v>
      </c>
      <c r="J115" s="8">
        <v>200</v>
      </c>
      <c r="K115" s="3"/>
      <c r="L115" s="3"/>
      <c r="M115" s="3"/>
      <c r="N115" s="43"/>
      <c r="O115" s="211"/>
      <c r="P115" s="211"/>
      <c r="Q115" s="211"/>
      <c r="R115" s="211"/>
      <c r="S115" s="211"/>
      <c r="T115" s="211"/>
      <c r="U115" s="211"/>
      <c r="V115" s="211"/>
      <c r="W115" s="170"/>
      <c r="AC115" s="32"/>
      <c r="AD115" s="11"/>
      <c r="AE115" s="15"/>
      <c r="AF115" s="15"/>
      <c r="AG115" s="15"/>
      <c r="AH115" s="15"/>
    </row>
    <row r="116" spans="6:34" ht="24" customHeight="1" x14ac:dyDescent="0.25">
      <c r="F116" s="39"/>
      <c r="G116" s="334" t="s">
        <v>38</v>
      </c>
      <c r="H116" s="334"/>
      <c r="I116" s="346">
        <v>25</v>
      </c>
      <c r="J116" s="348"/>
      <c r="K116" s="9">
        <v>1.9</v>
      </c>
      <c r="L116" s="9">
        <v>0.4</v>
      </c>
      <c r="M116" s="9">
        <v>11.9</v>
      </c>
      <c r="N116" s="105">
        <v>58.7</v>
      </c>
      <c r="O116" s="173">
        <v>21</v>
      </c>
      <c r="P116" s="173">
        <v>3</v>
      </c>
      <c r="Q116" s="173">
        <v>5</v>
      </c>
      <c r="R116" s="173">
        <v>28.5</v>
      </c>
      <c r="S116" s="173">
        <v>0.9</v>
      </c>
      <c r="T116" s="173"/>
      <c r="U116" s="173">
        <v>0.06</v>
      </c>
      <c r="V116" s="173">
        <v>7.0000000000000007E-2</v>
      </c>
      <c r="W116" s="170"/>
      <c r="AC116" s="32"/>
      <c r="AD116" s="11"/>
      <c r="AE116" s="11"/>
      <c r="AF116" s="11"/>
      <c r="AG116" s="11"/>
      <c r="AH116" s="11"/>
    </row>
    <row r="117" spans="6:34" ht="15.75" x14ac:dyDescent="0.25">
      <c r="F117" s="39"/>
      <c r="G117" s="384" t="s">
        <v>42</v>
      </c>
      <c r="H117" s="384"/>
      <c r="I117" s="341">
        <f>I114+I116</f>
        <v>225</v>
      </c>
      <c r="J117" s="342"/>
      <c r="K117" s="3">
        <f>SUM(K114:K116)</f>
        <v>9.1</v>
      </c>
      <c r="L117" s="3">
        <f>SUM(L114:L116)</f>
        <v>3.4</v>
      </c>
      <c r="M117" s="3">
        <f>SUM(M114:M116)</f>
        <v>22.3</v>
      </c>
      <c r="N117" s="43">
        <f>SUM(N114:N116)</f>
        <v>156.69999999999999</v>
      </c>
      <c r="O117" s="211">
        <f>SUM(O114:O116)</f>
        <v>313</v>
      </c>
      <c r="P117" s="211">
        <f t="shared" ref="P117:W117" si="5">SUM(P114:P116)</f>
        <v>251</v>
      </c>
      <c r="Q117" s="211">
        <f t="shared" si="5"/>
        <v>33</v>
      </c>
      <c r="R117" s="211">
        <f t="shared" si="5"/>
        <v>212.5</v>
      </c>
      <c r="S117" s="211">
        <f t="shared" si="5"/>
        <v>1.1000000000000001</v>
      </c>
      <c r="T117" s="211">
        <f t="shared" si="5"/>
        <v>40</v>
      </c>
      <c r="U117" s="211">
        <f t="shared" si="5"/>
        <v>0.1</v>
      </c>
      <c r="V117" s="211">
        <f t="shared" si="5"/>
        <v>0.27</v>
      </c>
      <c r="W117" s="211">
        <f t="shared" si="5"/>
        <v>0.6</v>
      </c>
      <c r="Z117" s="5"/>
      <c r="AA117" s="34"/>
      <c r="AD117" s="11"/>
      <c r="AE117" s="50"/>
      <c r="AF117" s="50"/>
      <c r="AG117" s="50"/>
      <c r="AH117" s="50"/>
    </row>
    <row r="118" spans="6:34" x14ac:dyDescent="0.25">
      <c r="F118" s="39"/>
      <c r="G118" s="385"/>
      <c r="H118" s="385"/>
      <c r="I118" s="3"/>
      <c r="J118" s="3"/>
      <c r="K118" s="3"/>
      <c r="L118" s="3"/>
      <c r="M118" s="3"/>
      <c r="N118" s="192">
        <f>N117/N119</f>
        <v>4.7710243240033978E-2</v>
      </c>
      <c r="O118" s="226"/>
      <c r="P118" s="226"/>
      <c r="Q118" s="226"/>
      <c r="R118" s="226"/>
      <c r="S118" s="226"/>
      <c r="T118" s="226"/>
      <c r="U118" s="226"/>
      <c r="V118" s="226"/>
      <c r="W118" s="170"/>
      <c r="AC118" s="32"/>
      <c r="AD118" s="11"/>
      <c r="AE118" s="11"/>
      <c r="AF118" s="11"/>
      <c r="AG118" s="11"/>
      <c r="AH118" s="11"/>
    </row>
    <row r="119" spans="6:34" ht="18.75" x14ac:dyDescent="0.3">
      <c r="F119" s="39"/>
      <c r="G119" s="386" t="s">
        <v>73</v>
      </c>
      <c r="H119" s="386"/>
      <c r="I119" s="341">
        <f>I33+I39+I74+I86+I110+I117</f>
        <v>3000</v>
      </c>
      <c r="J119" s="342"/>
      <c r="K119" s="249">
        <f>K33+K39+K74+K86+K110+K117</f>
        <v>109.04999999999998</v>
      </c>
      <c r="L119" s="249">
        <f>L33+L39+L74+L86+L110+L117</f>
        <v>106.72999999999999</v>
      </c>
      <c r="M119" s="249">
        <f>M33+M39+M74+M86+M110+M117</f>
        <v>478.57000000000011</v>
      </c>
      <c r="N119" s="248">
        <f>N33+N39+N74+N86+N110+N117</f>
        <v>3284.41</v>
      </c>
      <c r="O119" s="176">
        <f>O33+O39+O74+O86+O110+O117</f>
        <v>3741.8099999999995</v>
      </c>
      <c r="P119" s="176">
        <f t="shared" ref="P119:W119" si="6">P33+P39+P74+P86+P110+P117</f>
        <v>1033.28</v>
      </c>
      <c r="Q119" s="176">
        <f t="shared" si="6"/>
        <v>335.57</v>
      </c>
      <c r="R119" s="176">
        <f t="shared" si="6"/>
        <v>1456.6999999999998</v>
      </c>
      <c r="S119" s="176">
        <f t="shared" si="6"/>
        <v>27.190000000000005</v>
      </c>
      <c r="T119" s="176">
        <f t="shared" si="6"/>
        <v>372.3</v>
      </c>
      <c r="U119" s="176">
        <f t="shared" si="6"/>
        <v>1.98</v>
      </c>
      <c r="V119" s="176">
        <f t="shared" si="6"/>
        <v>2.5100000000000002</v>
      </c>
      <c r="W119" s="176">
        <f t="shared" si="6"/>
        <v>202.32999999999998</v>
      </c>
      <c r="AC119" s="32"/>
      <c r="AD119" s="11"/>
      <c r="AE119" s="1"/>
      <c r="AF119" s="1"/>
      <c r="AG119" s="1"/>
      <c r="AH119" s="1"/>
    </row>
    <row r="120" spans="6:34" ht="18.75" hidden="1" x14ac:dyDescent="0.3">
      <c r="G120" s="139" t="s">
        <v>303</v>
      </c>
      <c r="H120" s="139"/>
      <c r="I120" s="15"/>
      <c r="J120" s="11"/>
    </row>
    <row r="121" spans="6:34" ht="18.75" hidden="1" x14ac:dyDescent="0.3">
      <c r="G121" s="139" t="s">
        <v>304</v>
      </c>
      <c r="H121" s="139"/>
      <c r="I121" s="15"/>
      <c r="J121" s="11"/>
      <c r="K121" s="250">
        <f>K119*4</f>
        <v>436.19999999999993</v>
      </c>
      <c r="L121" s="250">
        <f>L119*9</f>
        <v>960.56999999999994</v>
      </c>
      <c r="M121" s="250">
        <f>M119*4</f>
        <v>1914.2800000000004</v>
      </c>
    </row>
    <row r="122" spans="6:34" ht="18.75" hidden="1" x14ac:dyDescent="0.3">
      <c r="G122" s="139" t="s">
        <v>305</v>
      </c>
      <c r="H122" s="139"/>
      <c r="I122" s="15"/>
      <c r="J122" s="11"/>
      <c r="K122" s="149">
        <f>K121/N119</f>
        <v>0.13280924123358531</v>
      </c>
      <c r="L122" s="149">
        <f>L121/N119</f>
        <v>0.29246348659272137</v>
      </c>
      <c r="M122" s="149">
        <f>M121/N119</f>
        <v>0.58283831799318619</v>
      </c>
    </row>
    <row r="123" spans="6:34" ht="18.75" hidden="1" x14ac:dyDescent="0.3">
      <c r="G123" s="139" t="s">
        <v>306</v>
      </c>
      <c r="H123" s="139"/>
      <c r="I123" s="15"/>
      <c r="J123" s="11"/>
    </row>
  </sheetData>
  <sheetProtection selectLockedCells="1" selectUnlockedCells="1"/>
  <mergeCells count="140">
    <mergeCell ref="I33:J33"/>
    <mergeCell ref="I74:J74"/>
    <mergeCell ref="I86:J86"/>
    <mergeCell ref="I110:J110"/>
    <mergeCell ref="I117:J117"/>
    <mergeCell ref="I119:J119"/>
    <mergeCell ref="I42:J42"/>
    <mergeCell ref="I52:J52"/>
    <mergeCell ref="I53:J53"/>
    <mergeCell ref="I69:J69"/>
    <mergeCell ref="I14:J14"/>
    <mergeCell ref="K14:M15"/>
    <mergeCell ref="N14:N16"/>
    <mergeCell ref="J15:J16"/>
    <mergeCell ref="G19:H19"/>
    <mergeCell ref="G20:H20"/>
    <mergeCell ref="I15:I16"/>
    <mergeCell ref="Y44:Z44"/>
    <mergeCell ref="G22:H22"/>
    <mergeCell ref="F1:N3"/>
    <mergeCell ref="F4:N4"/>
    <mergeCell ref="F5:N5"/>
    <mergeCell ref="F14:F16"/>
    <mergeCell ref="G14:H16"/>
    <mergeCell ref="G21:H21"/>
    <mergeCell ref="G24:H24"/>
    <mergeCell ref="G25:H25"/>
    <mergeCell ref="G23:H23"/>
    <mergeCell ref="G26:H26"/>
    <mergeCell ref="I26:J26"/>
    <mergeCell ref="F17:N17"/>
    <mergeCell ref="G18:H18"/>
    <mergeCell ref="I18:J18"/>
    <mergeCell ref="G37:H37"/>
    <mergeCell ref="I37:J37"/>
    <mergeCell ref="G27:H27"/>
    <mergeCell ref="I27:J27"/>
    <mergeCell ref="G28:H28"/>
    <mergeCell ref="I28:J28"/>
    <mergeCell ref="G29:H29"/>
    <mergeCell ref="G30:H30"/>
    <mergeCell ref="G31:H31"/>
    <mergeCell ref="G32:H32"/>
    <mergeCell ref="G33:H33"/>
    <mergeCell ref="F35:N35"/>
    <mergeCell ref="G36:H36"/>
    <mergeCell ref="I36:J36"/>
    <mergeCell ref="G44:H44"/>
    <mergeCell ref="I44:J44"/>
    <mergeCell ref="G38:H38"/>
    <mergeCell ref="G39:H39"/>
    <mergeCell ref="F41:N41"/>
    <mergeCell ref="G42:H42"/>
    <mergeCell ref="G43:H43"/>
    <mergeCell ref="G45:H45"/>
    <mergeCell ref="G46:H46"/>
    <mergeCell ref="G47:H47"/>
    <mergeCell ref="G48:H48"/>
    <mergeCell ref="G49:H49"/>
    <mergeCell ref="G51:H51"/>
    <mergeCell ref="G50:H50"/>
    <mergeCell ref="G61:H61"/>
    <mergeCell ref="G60:H60"/>
    <mergeCell ref="G52:H52"/>
    <mergeCell ref="G56:H56"/>
    <mergeCell ref="G57:H57"/>
    <mergeCell ref="G58:H58"/>
    <mergeCell ref="G59:H59"/>
    <mergeCell ref="G53:H53"/>
    <mergeCell ref="G54:H54"/>
    <mergeCell ref="G71:H71"/>
    <mergeCell ref="G66:H66"/>
    <mergeCell ref="G68:H68"/>
    <mergeCell ref="I61:J61"/>
    <mergeCell ref="G63:H63"/>
    <mergeCell ref="G55:H55"/>
    <mergeCell ref="G65:H65"/>
    <mergeCell ref="G62:H62"/>
    <mergeCell ref="G69:H69"/>
    <mergeCell ref="AD89:AE89"/>
    <mergeCell ref="G90:H90"/>
    <mergeCell ref="AD90:AE90"/>
    <mergeCell ref="I89:J89"/>
    <mergeCell ref="AF92:AG92"/>
    <mergeCell ref="AD92:AE92"/>
    <mergeCell ref="G89:H89"/>
    <mergeCell ref="G119:H119"/>
    <mergeCell ref="G108:H108"/>
    <mergeCell ref="G109:H109"/>
    <mergeCell ref="G110:H110"/>
    <mergeCell ref="F113:N113"/>
    <mergeCell ref="I103:J103"/>
    <mergeCell ref="I114:J114"/>
    <mergeCell ref="G117:H117"/>
    <mergeCell ref="G118:H118"/>
    <mergeCell ref="I116:J116"/>
    <mergeCell ref="G116:H116"/>
    <mergeCell ref="G101:H101"/>
    <mergeCell ref="G104:H104"/>
    <mergeCell ref="G103:H103"/>
    <mergeCell ref="I105:J105"/>
    <mergeCell ref="G84:H84"/>
    <mergeCell ref="G102:H102"/>
    <mergeCell ref="G93:H93"/>
    <mergeCell ref="G100:H100"/>
    <mergeCell ref="G97:H97"/>
    <mergeCell ref="G115:H115"/>
    <mergeCell ref="G114:H114"/>
    <mergeCell ref="G86:H86"/>
    <mergeCell ref="G85:H85"/>
    <mergeCell ref="G95:H95"/>
    <mergeCell ref="G98:H98"/>
    <mergeCell ref="I104:J104"/>
    <mergeCell ref="G107:H107"/>
    <mergeCell ref="G106:H106"/>
    <mergeCell ref="G105:H105"/>
    <mergeCell ref="G94:H94"/>
    <mergeCell ref="G70:H70"/>
    <mergeCell ref="G77:H77"/>
    <mergeCell ref="I77:J77"/>
    <mergeCell ref="G81:H81"/>
    <mergeCell ref="G82:H82"/>
    <mergeCell ref="I68:J68"/>
    <mergeCell ref="G67:H67"/>
    <mergeCell ref="I67:J67"/>
    <mergeCell ref="I100:J100"/>
    <mergeCell ref="G99:H99"/>
    <mergeCell ref="G78:H78"/>
    <mergeCell ref="G79:H79"/>
    <mergeCell ref="G72:H72"/>
    <mergeCell ref="O14:W15"/>
    <mergeCell ref="G74:H74"/>
    <mergeCell ref="F76:N76"/>
    <mergeCell ref="I79:J79"/>
    <mergeCell ref="G64:H64"/>
    <mergeCell ref="F88:N88"/>
    <mergeCell ref="I38:J38"/>
    <mergeCell ref="I39:J39"/>
    <mergeCell ref="G73:H73"/>
    <mergeCell ref="G83:H83"/>
  </mergeCells>
  <pageMargins left="0.7" right="0.7" top="0.75" bottom="0.75" header="0.51180555555555551" footer="0.51180555555555551"/>
  <pageSetup paperSize="9" scale="95" firstPageNumber="0" orientation="landscape" verticalDpi="300" r:id="rId1"/>
  <headerFooter alignWithMargins="0"/>
  <colBreaks count="1" manualBreakCount="1">
    <brk id="23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view="pageBreakPreview" topLeftCell="F50" zoomScale="120" zoomScaleNormal="150" zoomScaleSheetLayoutView="120" workbookViewId="0">
      <selection activeCell="K110" sqref="K110"/>
    </sheetView>
  </sheetViews>
  <sheetFormatPr defaultRowHeight="15" x14ac:dyDescent="0.25"/>
  <cols>
    <col min="1" max="5" width="0" hidden="1" customWidth="1"/>
    <col min="6" max="6" width="5" style="12" customWidth="1"/>
    <col min="8" max="8" width="15.85546875" customWidth="1"/>
    <col min="9" max="9" width="6.7109375" customWidth="1"/>
    <col min="10" max="10" width="6.140625" customWidth="1"/>
    <col min="11" max="12" width="7.42578125" customWidth="1"/>
    <col min="13" max="13" width="7" customWidth="1"/>
    <col min="14" max="14" width="8.140625" customWidth="1"/>
    <col min="15" max="15" width="6.42578125" customWidth="1"/>
    <col min="16" max="16" width="5.7109375" customWidth="1"/>
    <col min="17" max="17" width="6.5703125" customWidth="1"/>
    <col min="18" max="18" width="6.28515625" customWidth="1"/>
    <col min="19" max="19" width="6.7109375" customWidth="1"/>
    <col min="20" max="20" width="6.5703125" style="5" customWidth="1"/>
    <col min="21" max="21" width="7.42578125" style="5" customWidth="1"/>
    <col min="22" max="22" width="6.7109375" style="5" customWidth="1"/>
    <col min="23" max="23" width="5.42578125" style="5" customWidth="1"/>
    <col min="24" max="30" width="9.140625" style="5"/>
  </cols>
  <sheetData>
    <row r="1" spans="1:23" ht="15" customHeight="1" x14ac:dyDescent="0.25">
      <c r="A1" s="52" t="s">
        <v>0</v>
      </c>
      <c r="B1" s="52"/>
      <c r="C1" s="52"/>
      <c r="D1" s="52"/>
      <c r="E1" s="52"/>
      <c r="F1" s="320" t="s">
        <v>262</v>
      </c>
      <c r="G1" s="320"/>
      <c r="H1" s="320"/>
      <c r="I1" s="320"/>
      <c r="J1" s="320"/>
      <c r="K1" s="320"/>
      <c r="L1" s="320"/>
      <c r="M1" s="320"/>
      <c r="N1" s="320"/>
    </row>
    <row r="2" spans="1:23" x14ac:dyDescent="0.25">
      <c r="A2" s="52" t="s">
        <v>1</v>
      </c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</row>
    <row r="3" spans="1:23" x14ac:dyDescent="0.25">
      <c r="A3" s="52" t="s">
        <v>2</v>
      </c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</row>
    <row r="4" spans="1:23" ht="22.5" customHeight="1" x14ac:dyDescent="0.25">
      <c r="F4" s="321" t="s">
        <v>297</v>
      </c>
      <c r="G4" s="321"/>
      <c r="H4" s="321"/>
      <c r="I4" s="321"/>
      <c r="J4" s="321"/>
      <c r="K4" s="321"/>
      <c r="L4" s="321"/>
      <c r="M4" s="321"/>
      <c r="N4" s="321"/>
    </row>
    <row r="5" spans="1:23" ht="22.5" customHeight="1" x14ac:dyDescent="0.25">
      <c r="F5" s="321" t="s">
        <v>181</v>
      </c>
      <c r="G5" s="321"/>
      <c r="H5" s="321"/>
      <c r="I5" s="321"/>
      <c r="J5" s="321"/>
      <c r="K5" s="321"/>
      <c r="L5" s="321"/>
      <c r="M5" s="321"/>
      <c r="N5" s="321"/>
    </row>
    <row r="6" spans="1:23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3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3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3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3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3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3" ht="4.5" customHeight="1" x14ac:dyDescent="0.25"/>
    <row r="13" spans="1:23" ht="18.75" hidden="1" customHeight="1" x14ac:dyDescent="0.25"/>
    <row r="14" spans="1:23" ht="15" customHeight="1" x14ac:dyDescent="0.25">
      <c r="F14" s="350" t="s">
        <v>24</v>
      </c>
      <c r="G14" s="399" t="s">
        <v>25</v>
      </c>
      <c r="H14" s="399"/>
      <c r="I14" s="400" t="s">
        <v>26</v>
      </c>
      <c r="J14" s="400"/>
      <c r="K14" s="398" t="s">
        <v>12</v>
      </c>
      <c r="L14" s="398"/>
      <c r="M14" s="398"/>
      <c r="N14" s="399" t="s">
        <v>13</v>
      </c>
      <c r="O14" s="327" t="s">
        <v>336</v>
      </c>
      <c r="P14" s="328"/>
      <c r="Q14" s="328"/>
      <c r="R14" s="328"/>
      <c r="S14" s="328"/>
      <c r="T14" s="328"/>
      <c r="U14" s="328"/>
      <c r="V14" s="328"/>
      <c r="W14" s="329"/>
    </row>
    <row r="15" spans="1:23" ht="15" customHeight="1" x14ac:dyDescent="0.25">
      <c r="F15" s="350"/>
      <c r="G15" s="399"/>
      <c r="H15" s="399"/>
      <c r="I15" s="399" t="s">
        <v>27</v>
      </c>
      <c r="J15" s="399" t="s">
        <v>28</v>
      </c>
      <c r="K15" s="398"/>
      <c r="L15" s="398"/>
      <c r="M15" s="398"/>
      <c r="N15" s="399"/>
      <c r="O15" s="330"/>
      <c r="P15" s="331"/>
      <c r="Q15" s="331"/>
      <c r="R15" s="331"/>
      <c r="S15" s="331"/>
      <c r="T15" s="331"/>
      <c r="U15" s="331"/>
      <c r="V15" s="331"/>
      <c r="W15" s="332"/>
    </row>
    <row r="16" spans="1:23" x14ac:dyDescent="0.25">
      <c r="F16" s="350"/>
      <c r="G16" s="399"/>
      <c r="H16" s="399"/>
      <c r="I16" s="399"/>
      <c r="J16" s="399"/>
      <c r="K16" s="10" t="s">
        <v>14</v>
      </c>
      <c r="L16" s="10" t="s">
        <v>15</v>
      </c>
      <c r="M16" s="10" t="s">
        <v>16</v>
      </c>
      <c r="N16" s="399"/>
      <c r="O16" s="165" t="s">
        <v>331</v>
      </c>
      <c r="P16" s="130" t="s">
        <v>332</v>
      </c>
      <c r="Q16" s="166" t="s">
        <v>333</v>
      </c>
      <c r="R16" s="130" t="s">
        <v>334</v>
      </c>
      <c r="S16" s="166" t="s">
        <v>335</v>
      </c>
      <c r="T16" s="130" t="s">
        <v>337</v>
      </c>
      <c r="U16" s="130" t="s">
        <v>339</v>
      </c>
      <c r="V16" s="166" t="s">
        <v>340</v>
      </c>
      <c r="W16" s="130" t="s">
        <v>338</v>
      </c>
    </row>
    <row r="17" spans="6:27" x14ac:dyDescent="0.25">
      <c r="F17" s="333" t="s">
        <v>29</v>
      </c>
      <c r="G17" s="333"/>
      <c r="H17" s="333"/>
      <c r="I17" s="333"/>
      <c r="J17" s="333"/>
      <c r="K17" s="333"/>
      <c r="L17" s="333"/>
      <c r="M17" s="333"/>
      <c r="N17" s="333"/>
    </row>
    <row r="18" spans="6:27" ht="29.25" customHeight="1" x14ac:dyDescent="0.25">
      <c r="F18" s="29">
        <v>212</v>
      </c>
      <c r="G18" s="334" t="s">
        <v>228</v>
      </c>
      <c r="H18" s="334"/>
      <c r="I18" s="333">
        <v>185</v>
      </c>
      <c r="J18" s="333"/>
      <c r="K18" s="9">
        <v>18.91</v>
      </c>
      <c r="L18" s="9">
        <v>32.520000000000003</v>
      </c>
      <c r="M18" s="9">
        <v>6.24</v>
      </c>
      <c r="N18" s="9">
        <v>325.39999999999998</v>
      </c>
      <c r="O18" s="173">
        <v>114.8</v>
      </c>
      <c r="P18" s="173">
        <v>119.5</v>
      </c>
      <c r="Q18" s="173">
        <v>9.3699999999999992</v>
      </c>
      <c r="R18" s="173">
        <v>114.6</v>
      </c>
      <c r="S18" s="173">
        <v>1.3</v>
      </c>
      <c r="T18" s="173">
        <v>134.6</v>
      </c>
      <c r="U18" s="173">
        <v>7.0000000000000007E-2</v>
      </c>
      <c r="V18" s="173">
        <v>0.22</v>
      </c>
      <c r="W18" s="173">
        <v>0.1</v>
      </c>
      <c r="X18" s="11"/>
      <c r="Y18" s="11"/>
      <c r="Z18" s="11"/>
      <c r="AA18" s="11"/>
    </row>
    <row r="19" spans="6:27" hidden="1" x14ac:dyDescent="0.25">
      <c r="F19" s="29"/>
      <c r="G19" s="335"/>
      <c r="H19" s="338"/>
      <c r="I19" s="107"/>
      <c r="J19" s="126"/>
      <c r="K19" s="23"/>
      <c r="L19" s="23"/>
      <c r="M19" s="23"/>
      <c r="N19" s="23"/>
      <c r="P19" s="11"/>
      <c r="Q19" s="11"/>
      <c r="R19" s="11"/>
      <c r="S19" s="11"/>
      <c r="V19" s="32"/>
      <c r="W19" s="11"/>
      <c r="X19" s="11"/>
      <c r="Y19" s="11"/>
      <c r="Z19" s="11"/>
      <c r="AA19" s="11"/>
    </row>
    <row r="20" spans="6:27" x14ac:dyDescent="0.25">
      <c r="F20" s="29">
        <v>14</v>
      </c>
      <c r="G20" s="335" t="s">
        <v>36</v>
      </c>
      <c r="H20" s="335"/>
      <c r="I20" s="397">
        <v>10</v>
      </c>
      <c r="J20" s="337"/>
      <c r="K20" s="23">
        <v>7.0000000000000007E-2</v>
      </c>
      <c r="L20" s="23">
        <v>8.1999999999999993</v>
      </c>
      <c r="M20" s="23">
        <v>7.0000000000000007E-2</v>
      </c>
      <c r="N20" s="23">
        <v>74</v>
      </c>
      <c r="O20" s="173">
        <v>3</v>
      </c>
      <c r="P20" s="173">
        <v>2.4</v>
      </c>
      <c r="Q20" s="173"/>
      <c r="R20" s="173">
        <v>3</v>
      </c>
      <c r="S20" s="173">
        <v>0.02</v>
      </c>
      <c r="T20" s="173">
        <v>63</v>
      </c>
      <c r="U20" s="173"/>
      <c r="V20" s="173">
        <v>0.01</v>
      </c>
      <c r="W20" s="135"/>
      <c r="X20" s="11"/>
      <c r="Y20" s="11"/>
      <c r="Z20" s="11"/>
      <c r="AA20" s="11"/>
    </row>
    <row r="21" spans="6:27" ht="18" customHeight="1" x14ac:dyDescent="0.25">
      <c r="F21" s="39"/>
      <c r="G21" s="375" t="s">
        <v>299</v>
      </c>
      <c r="H21" s="376"/>
      <c r="I21" s="346">
        <v>50</v>
      </c>
      <c r="J21" s="348"/>
      <c r="K21" s="9">
        <v>3.8</v>
      </c>
      <c r="L21" s="9">
        <v>1.46</v>
      </c>
      <c r="M21" s="9">
        <v>25.2</v>
      </c>
      <c r="N21" s="9">
        <v>131.5</v>
      </c>
      <c r="O21" s="173">
        <v>26.9</v>
      </c>
      <c r="P21" s="173">
        <v>8.5</v>
      </c>
      <c r="Q21" s="173">
        <v>6.5</v>
      </c>
      <c r="R21" s="173">
        <v>17.5</v>
      </c>
      <c r="S21" s="173">
        <v>0.6</v>
      </c>
      <c r="T21" s="174"/>
      <c r="U21" s="173">
        <v>0.05</v>
      </c>
      <c r="V21" s="173">
        <v>1.4999999999999999E-2</v>
      </c>
      <c r="W21" s="127"/>
      <c r="X21" s="11"/>
      <c r="Y21" s="11"/>
      <c r="Z21" s="11"/>
      <c r="AA21" s="11"/>
    </row>
    <row r="22" spans="6:27" ht="21.75" customHeight="1" x14ac:dyDescent="0.25">
      <c r="F22" s="2">
        <v>242</v>
      </c>
      <c r="G22" s="335" t="s">
        <v>78</v>
      </c>
      <c r="H22" s="335"/>
      <c r="I22" s="333">
        <v>200</v>
      </c>
      <c r="J22" s="333"/>
      <c r="K22" s="9">
        <v>3.2</v>
      </c>
      <c r="L22" s="9">
        <v>2.62</v>
      </c>
      <c r="M22" s="105">
        <v>14.77</v>
      </c>
      <c r="N22" s="9">
        <v>103.8</v>
      </c>
      <c r="O22" s="173">
        <v>216</v>
      </c>
      <c r="P22" s="173">
        <v>152</v>
      </c>
      <c r="Q22" s="173">
        <v>21.2</v>
      </c>
      <c r="R22" s="173">
        <v>124.4</v>
      </c>
      <c r="S22" s="173">
        <v>0.47</v>
      </c>
      <c r="T22" s="173">
        <v>24.4</v>
      </c>
      <c r="U22" s="173">
        <v>0.05</v>
      </c>
      <c r="V22" s="173">
        <v>0.18</v>
      </c>
      <c r="W22" s="173">
        <v>15.8</v>
      </c>
      <c r="X22" s="11"/>
      <c r="Y22" s="11"/>
      <c r="Z22" s="11"/>
      <c r="AA22" s="11"/>
    </row>
    <row r="23" spans="6:27" x14ac:dyDescent="0.25">
      <c r="F23" s="39"/>
      <c r="G23" s="340" t="s">
        <v>42</v>
      </c>
      <c r="H23" s="340"/>
      <c r="I23" s="341">
        <f>I18+I20+I21+I22</f>
        <v>445</v>
      </c>
      <c r="J23" s="342"/>
      <c r="K23" s="3">
        <f>SUM(K18:K22)</f>
        <v>25.98</v>
      </c>
      <c r="L23" s="3">
        <f>SUM(L18:L22)</f>
        <v>44.8</v>
      </c>
      <c r="M23" s="3">
        <f>SUM(M18:M22)</f>
        <v>46.28</v>
      </c>
      <c r="N23" s="3">
        <f>SUM(N18:N22)</f>
        <v>634.69999999999993</v>
      </c>
      <c r="O23" s="302">
        <f>SUM(O18:O22)</f>
        <v>360.7</v>
      </c>
      <c r="P23" s="302">
        <f t="shared" ref="P23:W23" si="0">SUM(P18:P22)</f>
        <v>282.39999999999998</v>
      </c>
      <c r="Q23" s="302">
        <f t="shared" si="0"/>
        <v>37.07</v>
      </c>
      <c r="R23" s="302">
        <f t="shared" si="0"/>
        <v>259.5</v>
      </c>
      <c r="S23" s="302">
        <f t="shared" si="0"/>
        <v>2.3899999999999997</v>
      </c>
      <c r="T23" s="302">
        <f t="shared" si="0"/>
        <v>222</v>
      </c>
      <c r="U23" s="302">
        <f t="shared" si="0"/>
        <v>0.17</v>
      </c>
      <c r="V23" s="302">
        <f t="shared" si="0"/>
        <v>0.42499999999999999</v>
      </c>
      <c r="W23" s="302">
        <f t="shared" si="0"/>
        <v>15.9</v>
      </c>
      <c r="X23" s="15"/>
      <c r="Y23" s="15"/>
      <c r="Z23" s="15"/>
      <c r="AA23" s="15"/>
    </row>
    <row r="24" spans="6:27" x14ac:dyDescent="0.25">
      <c r="F24" s="79"/>
      <c r="G24" s="26"/>
      <c r="H24" s="26"/>
      <c r="I24" s="27"/>
      <c r="J24" s="27"/>
      <c r="K24" s="27"/>
      <c r="L24" s="27"/>
      <c r="M24" s="27"/>
      <c r="N24" s="28">
        <f>N23/N107</f>
        <v>0.21814144996872398</v>
      </c>
      <c r="S24" s="5"/>
      <c r="X24" s="15"/>
      <c r="Y24" s="15"/>
      <c r="Z24" s="15"/>
      <c r="AA24" s="15"/>
    </row>
    <row r="25" spans="6:27" ht="18.75" x14ac:dyDescent="0.3">
      <c r="F25" s="333" t="s">
        <v>43</v>
      </c>
      <c r="G25" s="333"/>
      <c r="H25" s="333"/>
      <c r="I25" s="333"/>
      <c r="J25" s="333"/>
      <c r="K25" s="333"/>
      <c r="L25" s="333"/>
      <c r="M25" s="333"/>
      <c r="N25" s="333"/>
      <c r="S25" s="5"/>
      <c r="U25" s="36"/>
      <c r="V25" s="32"/>
      <c r="X25" s="11"/>
      <c r="Y25" s="11"/>
      <c r="Z25" s="11"/>
      <c r="AA25" s="11"/>
    </row>
    <row r="26" spans="6:27" x14ac:dyDescent="0.25">
      <c r="F26" s="39"/>
      <c r="G26" s="335" t="s">
        <v>44</v>
      </c>
      <c r="H26" s="335"/>
      <c r="I26" s="337">
        <v>265</v>
      </c>
      <c r="J26" s="337"/>
      <c r="K26" s="3">
        <f>K27+K28</f>
        <v>1.4</v>
      </c>
      <c r="L26" s="3">
        <f>L27+L28</f>
        <v>0.72</v>
      </c>
      <c r="M26" s="3">
        <f>M27+M28</f>
        <v>25.09</v>
      </c>
      <c r="N26" s="3">
        <f>N27+N28</f>
        <v>113.36000000000001</v>
      </c>
      <c r="O26" s="173">
        <v>140</v>
      </c>
      <c r="P26" s="173">
        <v>8</v>
      </c>
      <c r="Q26" s="173">
        <v>12</v>
      </c>
      <c r="R26" s="173">
        <v>11</v>
      </c>
      <c r="S26" s="191" t="s">
        <v>349</v>
      </c>
      <c r="T26" s="191"/>
      <c r="U26" s="191" t="s">
        <v>350</v>
      </c>
      <c r="V26" s="191" t="s">
        <v>345</v>
      </c>
      <c r="W26" s="173">
        <v>25</v>
      </c>
      <c r="X26" s="11"/>
      <c r="Y26" s="11"/>
      <c r="Z26" s="11"/>
      <c r="AA26" s="11"/>
    </row>
    <row r="27" spans="6:27" hidden="1" x14ac:dyDescent="0.25">
      <c r="F27" s="39"/>
      <c r="G27" s="343" t="s">
        <v>293</v>
      </c>
      <c r="H27" s="344"/>
      <c r="I27" s="379">
        <v>85</v>
      </c>
      <c r="J27" s="380"/>
      <c r="K27" s="3">
        <v>0.77</v>
      </c>
      <c r="L27" s="3">
        <v>0.09</v>
      </c>
      <c r="M27" s="15">
        <v>9.61</v>
      </c>
      <c r="N27" s="3">
        <v>39.1</v>
      </c>
      <c r="S27" s="5"/>
      <c r="U27" s="80"/>
      <c r="V27" s="32"/>
      <c r="W27" s="11"/>
      <c r="X27" s="11"/>
      <c r="Y27" s="11"/>
      <c r="Z27" s="11"/>
      <c r="AA27" s="11"/>
    </row>
    <row r="28" spans="6:27" hidden="1" x14ac:dyDescent="0.25">
      <c r="F28" s="39"/>
      <c r="G28" s="343" t="s">
        <v>50</v>
      </c>
      <c r="H28" s="344"/>
      <c r="I28" s="379">
        <v>180</v>
      </c>
      <c r="J28" s="380"/>
      <c r="K28" s="3">
        <v>0.63</v>
      </c>
      <c r="L28" s="3">
        <v>0.63</v>
      </c>
      <c r="M28" s="3">
        <v>15.48</v>
      </c>
      <c r="N28" s="3">
        <v>74.260000000000005</v>
      </c>
      <c r="P28" s="5"/>
      <c r="Q28" s="11"/>
      <c r="R28" s="11"/>
      <c r="S28" s="5"/>
      <c r="U28" s="31"/>
      <c r="X28" s="11"/>
      <c r="Y28" s="11"/>
      <c r="Z28" s="11"/>
      <c r="AA28" s="11"/>
    </row>
    <row r="29" spans="6:27" x14ac:dyDescent="0.25">
      <c r="F29" s="39"/>
      <c r="G29" s="340" t="s">
        <v>42</v>
      </c>
      <c r="H29" s="340"/>
      <c r="I29" s="337">
        <f>SUM(I27:I28)</f>
        <v>265</v>
      </c>
      <c r="J29" s="337"/>
      <c r="K29" s="3">
        <f>K26</f>
        <v>1.4</v>
      </c>
      <c r="L29" s="3">
        <f>L26</f>
        <v>0.72</v>
      </c>
      <c r="M29" s="3">
        <f>M26</f>
        <v>25.09</v>
      </c>
      <c r="N29" s="3">
        <f>N26</f>
        <v>113.36000000000001</v>
      </c>
      <c r="O29" s="211">
        <f>SUM(O26:O28)</f>
        <v>140</v>
      </c>
      <c r="P29" s="211">
        <f t="shared" ref="P29:W29" si="1">SUM(P26:P28)</f>
        <v>8</v>
      </c>
      <c r="Q29" s="211">
        <f t="shared" si="1"/>
        <v>12</v>
      </c>
      <c r="R29" s="211">
        <f t="shared" si="1"/>
        <v>11</v>
      </c>
      <c r="S29" s="180" t="s">
        <v>349</v>
      </c>
      <c r="T29" s="211"/>
      <c r="U29" s="211">
        <v>0.03</v>
      </c>
      <c r="V29" s="211">
        <v>0.02</v>
      </c>
      <c r="W29" s="211">
        <f t="shared" si="1"/>
        <v>25</v>
      </c>
      <c r="X29" s="11"/>
      <c r="Y29" s="11"/>
      <c r="Z29" s="11"/>
      <c r="AA29" s="11"/>
    </row>
    <row r="30" spans="6:27" x14ac:dyDescent="0.25">
      <c r="F30" s="79"/>
      <c r="G30" s="26"/>
      <c r="H30" s="26"/>
      <c r="I30" s="27"/>
      <c r="J30" s="27"/>
      <c r="K30" s="27"/>
      <c r="L30" s="27"/>
      <c r="M30" s="27"/>
      <c r="N30" s="28">
        <f>N29/N107</f>
        <v>3.896094969033332E-2</v>
      </c>
      <c r="S30" s="5"/>
      <c r="U30" s="31"/>
      <c r="V30" s="31"/>
      <c r="W30" s="1"/>
      <c r="X30" s="1"/>
      <c r="Y30" s="1"/>
      <c r="Z30" s="1"/>
      <c r="AA30" s="1"/>
    </row>
    <row r="31" spans="6:27" x14ac:dyDescent="0.25">
      <c r="F31" s="333" t="s">
        <v>45</v>
      </c>
      <c r="G31" s="333"/>
      <c r="H31" s="333"/>
      <c r="I31" s="333"/>
      <c r="J31" s="333"/>
      <c r="K31" s="333"/>
      <c r="L31" s="333"/>
      <c r="M31" s="333"/>
      <c r="N31" s="333"/>
      <c r="S31" s="5"/>
      <c r="U31" s="31"/>
      <c r="V31" s="31"/>
      <c r="W31" s="11"/>
      <c r="X31" s="11"/>
      <c r="Y31" s="11"/>
      <c r="Z31" s="11"/>
      <c r="AA31" s="11"/>
    </row>
    <row r="32" spans="6:27" ht="24" customHeight="1" x14ac:dyDescent="0.25">
      <c r="F32" s="2">
        <v>71</v>
      </c>
      <c r="G32" s="334" t="s">
        <v>191</v>
      </c>
      <c r="H32" s="334"/>
      <c r="I32" s="333">
        <v>100</v>
      </c>
      <c r="J32" s="333"/>
      <c r="K32" s="9">
        <v>1</v>
      </c>
      <c r="L32" s="9">
        <v>0.2</v>
      </c>
      <c r="M32" s="9">
        <v>3.8</v>
      </c>
      <c r="N32" s="9">
        <v>22</v>
      </c>
      <c r="O32" s="173">
        <v>145</v>
      </c>
      <c r="P32" s="173">
        <v>7</v>
      </c>
      <c r="Q32" s="173">
        <v>10</v>
      </c>
      <c r="R32" s="173">
        <v>13</v>
      </c>
      <c r="S32" s="173">
        <v>0.45</v>
      </c>
      <c r="T32" s="173"/>
      <c r="U32" s="173">
        <v>0.06</v>
      </c>
      <c r="V32" s="173">
        <v>0.04</v>
      </c>
      <c r="W32" s="173">
        <v>17.5</v>
      </c>
      <c r="X32" s="11"/>
      <c r="Y32" s="11"/>
      <c r="Z32" s="11"/>
      <c r="AA32" s="11"/>
    </row>
    <row r="33" spans="6:27" ht="26.25" customHeight="1" x14ac:dyDescent="0.25">
      <c r="F33" s="29">
        <v>48</v>
      </c>
      <c r="G33" s="334" t="s">
        <v>234</v>
      </c>
      <c r="H33" s="334"/>
      <c r="I33" s="333">
        <v>250</v>
      </c>
      <c r="J33" s="333"/>
      <c r="K33" s="9">
        <v>3.28</v>
      </c>
      <c r="L33" s="9">
        <v>6.26</v>
      </c>
      <c r="M33" s="9">
        <v>32.479999999999997</v>
      </c>
      <c r="N33" s="9">
        <v>210.17</v>
      </c>
      <c r="O33" s="173">
        <v>303</v>
      </c>
      <c r="P33" s="173">
        <v>19</v>
      </c>
      <c r="Q33" s="173">
        <v>7</v>
      </c>
      <c r="R33" s="173">
        <v>25.6</v>
      </c>
      <c r="S33" s="173">
        <v>0.41</v>
      </c>
      <c r="T33" s="173">
        <v>8.3000000000000007</v>
      </c>
      <c r="U33" s="173">
        <v>0.05</v>
      </c>
      <c r="V33" s="173">
        <v>0.02</v>
      </c>
      <c r="W33" s="173">
        <v>0.5</v>
      </c>
      <c r="X33" s="11"/>
      <c r="Y33" s="11"/>
      <c r="Z33" s="11"/>
      <c r="AA33" s="11"/>
    </row>
    <row r="34" spans="6:27" ht="27.75" hidden="1" customHeight="1" x14ac:dyDescent="0.25">
      <c r="F34" s="39"/>
      <c r="G34" s="547" t="s">
        <v>100</v>
      </c>
      <c r="H34" s="547"/>
      <c r="I34" s="2">
        <v>30</v>
      </c>
      <c r="J34" s="2">
        <v>21</v>
      </c>
      <c r="K34" s="3"/>
      <c r="L34" s="3"/>
      <c r="M34" s="3"/>
      <c r="N34" s="3"/>
      <c r="S34" s="5"/>
      <c r="W34" s="11"/>
      <c r="X34" s="11"/>
      <c r="Y34" s="11"/>
      <c r="Z34" s="1"/>
      <c r="AA34" s="1"/>
    </row>
    <row r="35" spans="6:27" ht="15.75" hidden="1" customHeight="1" x14ac:dyDescent="0.25">
      <c r="F35" s="39"/>
      <c r="G35" s="350" t="s">
        <v>5</v>
      </c>
      <c r="H35" s="350"/>
      <c r="I35" s="29">
        <v>40</v>
      </c>
      <c r="J35" s="29">
        <v>30</v>
      </c>
      <c r="K35" s="3"/>
      <c r="L35" s="3"/>
      <c r="M35" s="3"/>
      <c r="N35" s="3"/>
      <c r="S35" s="5"/>
      <c r="W35" s="11"/>
      <c r="X35" s="11"/>
      <c r="Y35" s="11"/>
      <c r="Z35" s="1"/>
      <c r="AA35" s="1"/>
    </row>
    <row r="36" spans="6:27" ht="18.75" hidden="1" x14ac:dyDescent="0.3">
      <c r="F36" s="39"/>
      <c r="G36" s="350" t="s">
        <v>4</v>
      </c>
      <c r="H36" s="350"/>
      <c r="I36" s="10">
        <v>30</v>
      </c>
      <c r="J36" s="10">
        <v>30</v>
      </c>
      <c r="K36" s="4"/>
      <c r="L36" s="4"/>
      <c r="M36" s="4"/>
      <c r="N36" s="4"/>
      <c r="S36" s="5"/>
      <c r="U36" s="45"/>
      <c r="V36" s="32"/>
      <c r="W36" s="11"/>
      <c r="X36" s="11"/>
      <c r="Y36" s="11"/>
      <c r="Z36" s="11"/>
      <c r="AA36" s="11"/>
    </row>
    <row r="37" spans="6:27" hidden="1" x14ac:dyDescent="0.25">
      <c r="F37" s="39"/>
      <c r="G37" s="350" t="s">
        <v>8</v>
      </c>
      <c r="H37" s="350"/>
      <c r="I37" s="10">
        <v>10</v>
      </c>
      <c r="J37" s="10">
        <v>10</v>
      </c>
      <c r="K37" s="4"/>
      <c r="L37" s="4"/>
      <c r="M37" s="4"/>
      <c r="N37" s="4"/>
      <c r="S37" s="5"/>
      <c r="U37" s="69"/>
      <c r="X37" s="15"/>
      <c r="Y37" s="15"/>
      <c r="Z37" s="15"/>
      <c r="AA37" s="15"/>
    </row>
    <row r="38" spans="6:27" ht="18.75" hidden="1" x14ac:dyDescent="0.3">
      <c r="F38" s="39"/>
      <c r="G38" s="350" t="s">
        <v>49</v>
      </c>
      <c r="H38" s="350"/>
      <c r="I38" s="10">
        <v>6</v>
      </c>
      <c r="J38" s="10">
        <v>5</v>
      </c>
      <c r="K38" s="4"/>
      <c r="L38" s="4"/>
      <c r="M38" s="4"/>
      <c r="N38" s="4"/>
      <c r="S38" s="5"/>
      <c r="U38" s="69"/>
      <c r="V38" s="45"/>
      <c r="X38" s="11"/>
      <c r="Y38" s="11"/>
      <c r="Z38" s="11"/>
      <c r="AA38" s="11"/>
    </row>
    <row r="39" spans="6:27" hidden="1" x14ac:dyDescent="0.25">
      <c r="F39" s="39"/>
      <c r="G39" s="355" t="s">
        <v>53</v>
      </c>
      <c r="H39" s="350"/>
      <c r="I39" s="10">
        <v>12</v>
      </c>
      <c r="J39" s="10">
        <v>10</v>
      </c>
      <c r="K39" s="4"/>
      <c r="L39" s="4"/>
      <c r="M39" s="4"/>
      <c r="N39" s="4"/>
      <c r="S39" s="5"/>
      <c r="U39" s="32"/>
      <c r="V39" s="32"/>
      <c r="W39" s="11"/>
      <c r="X39" s="11"/>
      <c r="Y39" s="11"/>
      <c r="Z39" s="11"/>
      <c r="AA39" s="11"/>
    </row>
    <row r="40" spans="6:27" hidden="1" x14ac:dyDescent="0.25">
      <c r="F40" s="39"/>
      <c r="G40" s="350" t="s">
        <v>10</v>
      </c>
      <c r="H40" s="350"/>
      <c r="I40" s="10">
        <v>3</v>
      </c>
      <c r="J40" s="10">
        <v>3</v>
      </c>
      <c r="K40" s="4"/>
      <c r="L40" s="4"/>
      <c r="M40" s="4"/>
      <c r="N40" s="4"/>
      <c r="S40" s="5"/>
      <c r="U40" s="32"/>
      <c r="V40" s="69"/>
      <c r="W40" s="11"/>
      <c r="X40" s="11"/>
      <c r="Y40" s="11"/>
      <c r="Z40" s="11"/>
      <c r="AA40" s="11"/>
    </row>
    <row r="41" spans="6:27" hidden="1" x14ac:dyDescent="0.25">
      <c r="F41" s="39"/>
      <c r="G41" s="355" t="s">
        <v>41</v>
      </c>
      <c r="H41" s="350"/>
      <c r="I41" s="400">
        <v>225</v>
      </c>
      <c r="J41" s="400"/>
      <c r="K41" s="4"/>
      <c r="L41" s="4"/>
      <c r="M41" s="4"/>
      <c r="N41" s="4"/>
      <c r="S41" s="5"/>
      <c r="X41" s="35"/>
      <c r="Y41" s="35"/>
      <c r="Z41" s="35"/>
      <c r="AA41" s="35"/>
    </row>
    <row r="42" spans="6:27" x14ac:dyDescent="0.25">
      <c r="F42" s="29">
        <v>171</v>
      </c>
      <c r="G42" s="335" t="s">
        <v>241</v>
      </c>
      <c r="H42" s="335"/>
      <c r="I42" s="337">
        <v>100</v>
      </c>
      <c r="J42" s="337"/>
      <c r="K42" s="3">
        <v>9.4499999999999993</v>
      </c>
      <c r="L42" s="3">
        <v>5.89</v>
      </c>
      <c r="M42" s="3">
        <v>15.05</v>
      </c>
      <c r="N42" s="3">
        <v>237.53</v>
      </c>
      <c r="O42" s="173">
        <v>117</v>
      </c>
      <c r="P42" s="173">
        <v>23</v>
      </c>
      <c r="Q42" s="173">
        <v>18</v>
      </c>
      <c r="R42" s="173">
        <v>99</v>
      </c>
      <c r="S42" s="173">
        <v>1.36</v>
      </c>
      <c r="T42" s="173">
        <v>12.1</v>
      </c>
      <c r="U42" s="173">
        <v>0.1</v>
      </c>
      <c r="V42" s="173">
        <v>0.1</v>
      </c>
      <c r="W42" s="173">
        <v>0.1</v>
      </c>
      <c r="X42" s="11"/>
      <c r="Y42" s="11"/>
      <c r="Z42" s="11"/>
      <c r="AA42" s="11"/>
    </row>
    <row r="43" spans="6:27" ht="18.75" hidden="1" x14ac:dyDescent="0.3">
      <c r="F43" s="29"/>
      <c r="G43" s="350" t="s">
        <v>52</v>
      </c>
      <c r="H43" s="350"/>
      <c r="I43" s="10">
        <v>115</v>
      </c>
      <c r="J43" s="10">
        <v>85</v>
      </c>
      <c r="K43" s="3"/>
      <c r="L43" s="3"/>
      <c r="M43" s="3"/>
      <c r="N43" s="3"/>
      <c r="U43" s="45"/>
      <c r="V43" s="32"/>
      <c r="W43" s="11"/>
      <c r="X43" s="1"/>
      <c r="Y43" s="1"/>
      <c r="Z43" s="1"/>
      <c r="AA43" s="1"/>
    </row>
    <row r="44" spans="6:27" hidden="1" x14ac:dyDescent="0.25">
      <c r="F44" s="29"/>
      <c r="G44" s="355" t="s">
        <v>189</v>
      </c>
      <c r="H44" s="350"/>
      <c r="I44" s="10">
        <v>18</v>
      </c>
      <c r="J44" s="10">
        <v>18</v>
      </c>
      <c r="K44" s="4"/>
      <c r="L44" s="4"/>
      <c r="M44" s="4"/>
      <c r="N44" s="4"/>
      <c r="U44" s="69"/>
      <c r="V44" s="32"/>
      <c r="W44" s="11"/>
      <c r="X44" s="1"/>
      <c r="Y44" s="1"/>
      <c r="Z44" s="1"/>
      <c r="AA44" s="1"/>
    </row>
    <row r="45" spans="6:27" ht="18.75" hidden="1" x14ac:dyDescent="0.3">
      <c r="F45" s="29"/>
      <c r="G45" s="350" t="s">
        <v>10</v>
      </c>
      <c r="H45" s="350"/>
      <c r="I45" s="10">
        <v>3</v>
      </c>
      <c r="J45" s="10">
        <v>3</v>
      </c>
      <c r="K45" s="4"/>
      <c r="L45" s="4"/>
      <c r="M45" s="4"/>
      <c r="N45" s="4"/>
      <c r="U45" s="69"/>
      <c r="V45" s="45"/>
      <c r="W45" s="11"/>
      <c r="X45" s="11"/>
      <c r="Y45" s="11"/>
      <c r="Z45" s="11"/>
      <c r="AA45" s="11"/>
    </row>
    <row r="46" spans="6:27" hidden="1" x14ac:dyDescent="0.25">
      <c r="F46" s="29"/>
      <c r="G46" s="350" t="s">
        <v>49</v>
      </c>
      <c r="H46" s="350"/>
      <c r="I46" s="10">
        <v>10</v>
      </c>
      <c r="J46" s="10">
        <v>8</v>
      </c>
      <c r="K46" s="4"/>
      <c r="L46" s="4"/>
      <c r="M46" s="4"/>
      <c r="N46" s="4"/>
      <c r="U46" s="69"/>
      <c r="V46" s="32"/>
      <c r="W46" s="11"/>
      <c r="X46" s="1"/>
      <c r="Y46" s="1"/>
      <c r="Z46" s="1"/>
      <c r="AA46" s="1"/>
    </row>
    <row r="47" spans="6:27" hidden="1" x14ac:dyDescent="0.25">
      <c r="F47" s="29"/>
      <c r="G47" s="355" t="s">
        <v>106</v>
      </c>
      <c r="H47" s="350"/>
      <c r="I47" s="10">
        <v>7</v>
      </c>
      <c r="J47" s="10">
        <v>7</v>
      </c>
      <c r="K47" s="4"/>
      <c r="L47" s="4"/>
      <c r="M47" s="4"/>
      <c r="N47" s="4"/>
      <c r="U47" s="69"/>
      <c r="V47" s="32"/>
      <c r="W47" s="11"/>
      <c r="X47" s="1"/>
      <c r="Y47" s="1"/>
      <c r="Z47" s="1"/>
      <c r="AA47" s="1"/>
    </row>
    <row r="48" spans="6:27" hidden="1" x14ac:dyDescent="0.25">
      <c r="F48" s="29"/>
      <c r="G48" s="350" t="s">
        <v>41</v>
      </c>
      <c r="H48" s="350"/>
      <c r="I48" s="10">
        <v>10</v>
      </c>
      <c r="J48" s="10">
        <v>10</v>
      </c>
      <c r="K48" s="4"/>
      <c r="L48" s="4"/>
      <c r="M48" s="4"/>
      <c r="N48" s="4"/>
      <c r="U48" s="69"/>
      <c r="V48" s="32"/>
      <c r="W48" s="11"/>
      <c r="X48" s="1"/>
      <c r="Y48" s="1"/>
      <c r="Z48" s="1"/>
      <c r="AA48" s="1"/>
    </row>
    <row r="49" spans="6:27" hidden="1" x14ac:dyDescent="0.25">
      <c r="F49" s="29"/>
      <c r="G49" s="552" t="s">
        <v>107</v>
      </c>
      <c r="H49" s="552"/>
      <c r="I49" s="10"/>
      <c r="J49" s="10">
        <v>124</v>
      </c>
      <c r="K49" s="4"/>
      <c r="L49" s="4"/>
      <c r="M49" s="4"/>
      <c r="N49" s="4"/>
      <c r="U49" s="69"/>
      <c r="V49" s="32"/>
      <c r="W49" s="11"/>
      <c r="X49" s="15"/>
      <c r="Y49" s="15"/>
      <c r="Z49" s="15"/>
      <c r="AA49" s="15"/>
    </row>
    <row r="50" spans="6:27" x14ac:dyDescent="0.25">
      <c r="F50" s="29">
        <v>131</v>
      </c>
      <c r="G50" s="335" t="s">
        <v>268</v>
      </c>
      <c r="H50" s="335"/>
      <c r="I50" s="341">
        <v>155</v>
      </c>
      <c r="J50" s="345"/>
      <c r="K50" s="9">
        <v>11</v>
      </c>
      <c r="L50" s="9">
        <v>7</v>
      </c>
      <c r="M50" s="9">
        <v>32.090000000000003</v>
      </c>
      <c r="N50" s="9">
        <v>206.78</v>
      </c>
      <c r="O50" s="173">
        <v>279</v>
      </c>
      <c r="P50" s="173">
        <v>60</v>
      </c>
      <c r="Q50" s="173">
        <v>40</v>
      </c>
      <c r="R50" s="173">
        <v>140</v>
      </c>
      <c r="S50" s="173">
        <v>3</v>
      </c>
      <c r="T50" s="173">
        <v>18</v>
      </c>
      <c r="U50" s="173">
        <v>0.5</v>
      </c>
      <c r="V50" s="173">
        <v>0.2</v>
      </c>
      <c r="W50" s="173"/>
      <c r="X50" s="11"/>
      <c r="Y50" s="11"/>
      <c r="Z50" s="11"/>
    </row>
    <row r="51" spans="6:27" hidden="1" x14ac:dyDescent="0.25">
      <c r="F51" s="29"/>
      <c r="G51" s="488" t="s">
        <v>271</v>
      </c>
      <c r="H51" s="378"/>
      <c r="I51" s="29">
        <v>160</v>
      </c>
      <c r="J51" s="114">
        <v>160</v>
      </c>
      <c r="K51" s="4"/>
      <c r="L51" s="4"/>
      <c r="M51" s="4"/>
      <c r="N51" s="4"/>
      <c r="U51" s="69"/>
      <c r="V51" s="11"/>
      <c r="W51" s="11"/>
      <c r="X51" s="11"/>
      <c r="Y51" s="11"/>
      <c r="Z51" s="11"/>
    </row>
    <row r="52" spans="6:27" hidden="1" x14ac:dyDescent="0.25">
      <c r="F52" s="29"/>
      <c r="G52" s="355" t="s">
        <v>269</v>
      </c>
      <c r="H52" s="350"/>
      <c r="I52" s="10">
        <v>60</v>
      </c>
      <c r="J52" s="59">
        <v>60</v>
      </c>
      <c r="K52" s="4"/>
      <c r="L52" s="4"/>
      <c r="M52" s="4"/>
      <c r="N52" s="4"/>
      <c r="U52" s="69"/>
      <c r="V52" s="11"/>
      <c r="W52" s="11"/>
      <c r="X52" s="11"/>
      <c r="Y52" s="11"/>
      <c r="Z52" s="11"/>
    </row>
    <row r="53" spans="6:27" hidden="1" x14ac:dyDescent="0.25">
      <c r="F53" s="29"/>
      <c r="G53" s="350" t="s">
        <v>270</v>
      </c>
      <c r="H53" s="350"/>
      <c r="I53" s="8">
        <v>225</v>
      </c>
      <c r="J53" s="30">
        <v>145</v>
      </c>
      <c r="K53" s="4"/>
      <c r="L53" s="4"/>
      <c r="M53" s="4"/>
      <c r="N53" s="4"/>
      <c r="U53" s="69"/>
      <c r="V53" s="11"/>
      <c r="W53" s="11"/>
      <c r="X53" s="11"/>
      <c r="Y53" s="11"/>
      <c r="Z53" s="11"/>
    </row>
    <row r="54" spans="6:27" hidden="1" x14ac:dyDescent="0.25">
      <c r="F54" s="29"/>
      <c r="G54" s="350" t="s">
        <v>272</v>
      </c>
      <c r="H54" s="350"/>
      <c r="I54" s="10"/>
      <c r="J54" s="10">
        <v>150</v>
      </c>
      <c r="K54" s="4"/>
      <c r="L54" s="4"/>
      <c r="M54" s="4"/>
      <c r="N54" s="4"/>
      <c r="U54" s="69"/>
      <c r="V54" s="11"/>
      <c r="W54" s="11"/>
      <c r="X54" s="11"/>
      <c r="Y54" s="11"/>
      <c r="Z54" s="11"/>
    </row>
    <row r="55" spans="6:27" hidden="1" x14ac:dyDescent="0.25">
      <c r="F55" s="29"/>
      <c r="G55" s="350" t="s">
        <v>9</v>
      </c>
      <c r="H55" s="350"/>
      <c r="I55" s="10">
        <v>15</v>
      </c>
      <c r="J55" s="10">
        <v>15</v>
      </c>
      <c r="K55" s="4"/>
      <c r="L55" s="4"/>
      <c r="M55" s="4"/>
      <c r="N55" s="4"/>
      <c r="U55" s="69"/>
      <c r="V55" s="11"/>
      <c r="W55" s="11"/>
      <c r="X55" s="11"/>
      <c r="Y55" s="11"/>
      <c r="Z55" s="11"/>
    </row>
    <row r="56" spans="6:27" ht="24.75" customHeight="1" x14ac:dyDescent="0.25">
      <c r="F56" s="10"/>
      <c r="G56" s="334" t="s">
        <v>207</v>
      </c>
      <c r="H56" s="334"/>
      <c r="I56" s="346">
        <v>75</v>
      </c>
      <c r="J56" s="348"/>
      <c r="K56" s="9">
        <v>5.7</v>
      </c>
      <c r="L56" s="9">
        <v>1.2</v>
      </c>
      <c r="M56" s="9">
        <v>35.9</v>
      </c>
      <c r="N56" s="9">
        <v>176.2</v>
      </c>
      <c r="O56" s="173">
        <v>65.23</v>
      </c>
      <c r="P56" s="280">
        <v>9.3800000000000008</v>
      </c>
      <c r="Q56" s="173">
        <v>16</v>
      </c>
      <c r="R56" s="173">
        <v>86.7</v>
      </c>
      <c r="S56" s="173">
        <v>2.7</v>
      </c>
      <c r="T56" s="173"/>
      <c r="U56" s="173">
        <v>0.2</v>
      </c>
      <c r="V56" s="173">
        <v>0.22</v>
      </c>
      <c r="W56" s="173"/>
      <c r="X56" s="11"/>
      <c r="Y56" s="11"/>
      <c r="Z56" s="11"/>
    </row>
    <row r="57" spans="6:27" ht="26.25" customHeight="1" x14ac:dyDescent="0.25">
      <c r="F57" s="39"/>
      <c r="G57" s="334" t="s">
        <v>17</v>
      </c>
      <c r="H57" s="334"/>
      <c r="I57" s="333">
        <v>50</v>
      </c>
      <c r="J57" s="333"/>
      <c r="K57" s="9">
        <v>3.6</v>
      </c>
      <c r="L57" s="9">
        <v>0.56000000000000005</v>
      </c>
      <c r="M57" s="9">
        <v>23.1</v>
      </c>
      <c r="N57" s="9">
        <v>118</v>
      </c>
      <c r="O57" s="173">
        <v>43.48</v>
      </c>
      <c r="P57" s="280">
        <v>6.25</v>
      </c>
      <c r="Q57" s="173">
        <v>10.6</v>
      </c>
      <c r="R57" s="173">
        <v>57.8</v>
      </c>
      <c r="S57" s="173">
        <v>1.8</v>
      </c>
      <c r="T57" s="173"/>
      <c r="U57" s="173">
        <v>0.13</v>
      </c>
      <c r="V57" s="173">
        <v>0.14000000000000001</v>
      </c>
      <c r="W57" s="135"/>
      <c r="X57" s="1"/>
      <c r="Y57" s="1"/>
      <c r="Z57" s="1"/>
    </row>
    <row r="58" spans="6:27" ht="20.25" customHeight="1" x14ac:dyDescent="0.25">
      <c r="F58" s="10">
        <v>261</v>
      </c>
      <c r="G58" s="335" t="s">
        <v>88</v>
      </c>
      <c r="H58" s="335"/>
      <c r="I58" s="333">
        <v>200</v>
      </c>
      <c r="J58" s="333"/>
      <c r="K58" s="9">
        <v>0.32</v>
      </c>
      <c r="L58" s="9"/>
      <c r="M58" s="9">
        <v>22.74</v>
      </c>
      <c r="N58" s="9">
        <v>89.8</v>
      </c>
      <c r="O58" s="173">
        <v>10.3</v>
      </c>
      <c r="P58" s="280">
        <v>21.2</v>
      </c>
      <c r="Q58" s="173">
        <v>3.4</v>
      </c>
      <c r="R58" s="173">
        <v>3.4</v>
      </c>
      <c r="S58" s="175">
        <v>0.63</v>
      </c>
      <c r="T58" s="173"/>
      <c r="U58" s="173">
        <v>0.01</v>
      </c>
      <c r="V58" s="173">
        <v>0.05</v>
      </c>
      <c r="W58" s="173">
        <v>100</v>
      </c>
      <c r="X58" s="1"/>
      <c r="Y58" s="1"/>
      <c r="Z58" s="1"/>
    </row>
    <row r="59" spans="6:27" hidden="1" x14ac:dyDescent="0.25">
      <c r="F59" s="4"/>
      <c r="G59" s="350" t="s">
        <v>89</v>
      </c>
      <c r="H59" s="350"/>
      <c r="I59" s="2">
        <v>20</v>
      </c>
      <c r="J59" s="113">
        <v>20</v>
      </c>
      <c r="K59" s="9"/>
      <c r="L59" s="9"/>
      <c r="M59" s="9"/>
      <c r="N59" s="9"/>
      <c r="P59" s="5"/>
      <c r="Q59" s="5"/>
      <c r="R59" s="5"/>
      <c r="S59" s="5"/>
      <c r="U59" s="32"/>
      <c r="V59" s="11"/>
      <c r="W59" s="15"/>
      <c r="X59" s="15"/>
      <c r="Y59" s="15"/>
      <c r="Z59" s="15"/>
    </row>
    <row r="60" spans="6:27" ht="15.75" hidden="1" x14ac:dyDescent="0.25">
      <c r="F60" s="4"/>
      <c r="G60" s="350" t="s">
        <v>41</v>
      </c>
      <c r="H60" s="350"/>
      <c r="I60" s="2">
        <v>230</v>
      </c>
      <c r="J60" s="113">
        <v>230</v>
      </c>
      <c r="K60" s="9"/>
      <c r="L60" s="9"/>
      <c r="M60" s="9"/>
      <c r="N60" s="9"/>
      <c r="V60" s="11"/>
      <c r="W60" s="50"/>
      <c r="X60" s="50"/>
      <c r="Y60" s="50"/>
      <c r="Z60" s="50"/>
    </row>
    <row r="61" spans="6:27" hidden="1" x14ac:dyDescent="0.25">
      <c r="F61" s="4"/>
      <c r="G61" s="350" t="s">
        <v>35</v>
      </c>
      <c r="H61" s="350"/>
      <c r="I61" s="2">
        <v>20</v>
      </c>
      <c r="J61" s="113">
        <v>20</v>
      </c>
      <c r="K61" s="9"/>
      <c r="L61" s="9"/>
      <c r="M61" s="9"/>
      <c r="N61" s="9"/>
    </row>
    <row r="62" spans="6:27" hidden="1" x14ac:dyDescent="0.25">
      <c r="F62" s="17"/>
      <c r="G62" s="350" t="s">
        <v>58</v>
      </c>
      <c r="H62" s="350"/>
      <c r="I62" s="8">
        <v>20</v>
      </c>
      <c r="J62" s="8">
        <v>20</v>
      </c>
      <c r="K62" s="3"/>
      <c r="L62" s="3"/>
      <c r="M62" s="3"/>
      <c r="N62" s="3"/>
    </row>
    <row r="63" spans="6:27" x14ac:dyDescent="0.25">
      <c r="F63" s="39"/>
      <c r="G63" s="340" t="s">
        <v>42</v>
      </c>
      <c r="H63" s="340"/>
      <c r="I63" s="341">
        <f>I32+I33+I42+I50+I56+I57+I58</f>
        <v>930</v>
      </c>
      <c r="J63" s="342"/>
      <c r="K63" s="3">
        <f>SUM(K32:K61)</f>
        <v>34.349999999999994</v>
      </c>
      <c r="L63" s="3">
        <f>SUM(L32:L61)</f>
        <v>21.11</v>
      </c>
      <c r="M63" s="3">
        <f>SUM(M32:M61)</f>
        <v>165.16</v>
      </c>
      <c r="N63" s="3">
        <f>SUM(N32:N61)</f>
        <v>1060.48</v>
      </c>
      <c r="O63" s="303">
        <f>SUM(O32:O62)</f>
        <v>963.01</v>
      </c>
      <c r="P63" s="303">
        <f t="shared" ref="P63:W63" si="2">SUM(P32:P62)</f>
        <v>145.82999999999998</v>
      </c>
      <c r="Q63" s="303">
        <f t="shared" si="2"/>
        <v>105</v>
      </c>
      <c r="R63" s="303">
        <f t="shared" si="2"/>
        <v>425.5</v>
      </c>
      <c r="S63" s="303">
        <f t="shared" si="2"/>
        <v>10.350000000000001</v>
      </c>
      <c r="T63" s="303">
        <f t="shared" si="2"/>
        <v>38.4</v>
      </c>
      <c r="U63" s="303">
        <f t="shared" si="2"/>
        <v>1.05</v>
      </c>
      <c r="V63" s="303">
        <f t="shared" si="2"/>
        <v>0.77</v>
      </c>
      <c r="W63" s="303">
        <f t="shared" si="2"/>
        <v>118.1</v>
      </c>
    </row>
    <row r="64" spans="6:27" x14ac:dyDescent="0.25">
      <c r="F64" s="79"/>
      <c r="G64" s="26"/>
      <c r="H64" s="26"/>
      <c r="I64" s="27"/>
      <c r="J64" s="27"/>
      <c r="K64" s="27"/>
      <c r="L64" s="27"/>
      <c r="M64" s="27"/>
      <c r="N64" s="28">
        <f>N63/N107</f>
        <v>0.36447872201486126</v>
      </c>
      <c r="Q64" s="5"/>
      <c r="R64" s="1"/>
      <c r="S64" s="1"/>
      <c r="T64" s="1"/>
      <c r="U64" s="1"/>
    </row>
    <row r="65" spans="6:29" x14ac:dyDescent="0.25">
      <c r="F65" s="333" t="s">
        <v>59</v>
      </c>
      <c r="G65" s="333"/>
      <c r="H65" s="333"/>
      <c r="I65" s="333"/>
      <c r="J65" s="333"/>
      <c r="K65" s="333"/>
      <c r="L65" s="333"/>
      <c r="M65" s="333"/>
      <c r="N65" s="333"/>
      <c r="Q65" s="5"/>
      <c r="R65" s="1"/>
      <c r="S65" s="1"/>
      <c r="T65" s="1"/>
      <c r="U65" s="1"/>
    </row>
    <row r="66" spans="6:29" x14ac:dyDescent="0.25">
      <c r="F66" s="29">
        <v>389</v>
      </c>
      <c r="G66" s="335" t="s">
        <v>60</v>
      </c>
      <c r="H66" s="335"/>
      <c r="I66" s="337">
        <v>200</v>
      </c>
      <c r="J66" s="337"/>
      <c r="K66" s="3">
        <v>0.8</v>
      </c>
      <c r="L66" s="3">
        <v>0.6</v>
      </c>
      <c r="M66" s="3">
        <v>22</v>
      </c>
      <c r="N66" s="3">
        <v>92</v>
      </c>
      <c r="O66" s="173">
        <v>120</v>
      </c>
      <c r="P66" s="173">
        <v>14</v>
      </c>
      <c r="Q66" s="173">
        <v>8</v>
      </c>
      <c r="R66" s="173">
        <v>14</v>
      </c>
      <c r="S66" s="173">
        <v>1.4</v>
      </c>
      <c r="T66" s="173"/>
      <c r="U66" s="173">
        <v>0.02</v>
      </c>
      <c r="V66" s="173">
        <v>0.02</v>
      </c>
      <c r="W66" s="173">
        <v>4</v>
      </c>
    </row>
    <row r="67" spans="6:29" hidden="1" x14ac:dyDescent="0.25">
      <c r="F67" s="39"/>
      <c r="G67" s="350" t="s">
        <v>60</v>
      </c>
      <c r="H67" s="350"/>
      <c r="I67" s="8">
        <v>200</v>
      </c>
      <c r="J67" s="8">
        <v>200</v>
      </c>
      <c r="K67" s="3"/>
      <c r="L67" s="3"/>
      <c r="M67" s="3"/>
      <c r="N67" s="3"/>
      <c r="Q67" s="5"/>
      <c r="R67" s="5"/>
      <c r="S67" s="1"/>
      <c r="T67" s="1"/>
      <c r="U67" s="1"/>
      <c r="V67" s="1"/>
    </row>
    <row r="68" spans="6:29" x14ac:dyDescent="0.25">
      <c r="F68" s="29"/>
      <c r="G68" s="335" t="s">
        <v>329</v>
      </c>
      <c r="H68" s="335"/>
      <c r="I68" s="337">
        <v>50</v>
      </c>
      <c r="J68" s="337"/>
      <c r="K68" s="3">
        <v>0.2</v>
      </c>
      <c r="L68" s="3"/>
      <c r="M68" s="3">
        <v>38.299999999999997</v>
      </c>
      <c r="N68" s="3">
        <v>146</v>
      </c>
      <c r="O68" s="171">
        <v>2</v>
      </c>
      <c r="P68" s="171">
        <v>2</v>
      </c>
      <c r="Q68" s="171">
        <v>1</v>
      </c>
      <c r="R68" s="171">
        <v>0.5</v>
      </c>
      <c r="S68" s="171">
        <v>0.2</v>
      </c>
      <c r="T68" s="211"/>
      <c r="U68" s="211"/>
      <c r="V68" s="211"/>
      <c r="W68" s="170"/>
    </row>
    <row r="69" spans="6:29" hidden="1" x14ac:dyDescent="0.25">
      <c r="F69" s="39"/>
      <c r="G69" s="39"/>
      <c r="H69" s="19"/>
      <c r="I69" s="8"/>
      <c r="J69" s="30"/>
      <c r="K69" s="3"/>
      <c r="L69" s="3"/>
      <c r="M69" s="3"/>
      <c r="N69" s="3"/>
      <c r="Q69" s="5"/>
      <c r="R69" s="5"/>
      <c r="S69" s="1"/>
      <c r="T69" s="1"/>
      <c r="U69" s="1"/>
      <c r="V69" s="1"/>
    </row>
    <row r="70" spans="6:29" hidden="1" x14ac:dyDescent="0.25">
      <c r="F70" s="39"/>
      <c r="G70" s="382"/>
      <c r="H70" s="382"/>
      <c r="I70" s="8"/>
      <c r="J70" s="30"/>
      <c r="K70" s="3"/>
      <c r="L70" s="3"/>
      <c r="M70" s="3"/>
      <c r="N70" s="3"/>
      <c r="Q70" s="5"/>
      <c r="R70" s="5"/>
      <c r="S70" s="1"/>
      <c r="T70" s="1"/>
      <c r="U70" s="1"/>
      <c r="V70" s="1"/>
    </row>
    <row r="71" spans="6:29" hidden="1" x14ac:dyDescent="0.25">
      <c r="F71" s="39"/>
      <c r="G71" s="382"/>
      <c r="H71" s="382"/>
      <c r="I71" s="8"/>
      <c r="J71" s="30"/>
      <c r="K71" s="3"/>
      <c r="L71" s="3"/>
      <c r="M71" s="3"/>
      <c r="N71" s="3"/>
      <c r="Q71" s="5"/>
      <c r="R71" s="5"/>
      <c r="S71" s="1"/>
      <c r="T71" s="1"/>
      <c r="U71" s="1"/>
      <c r="V71" s="1"/>
    </row>
    <row r="72" spans="6:29" hidden="1" x14ac:dyDescent="0.25">
      <c r="F72" s="39"/>
      <c r="G72" s="382"/>
      <c r="H72" s="382"/>
      <c r="I72" s="8"/>
      <c r="J72" s="30"/>
      <c r="K72" s="3"/>
      <c r="L72" s="3"/>
      <c r="M72" s="3"/>
      <c r="N72" s="3"/>
      <c r="Q72" s="5"/>
      <c r="R72" s="5"/>
      <c r="S72" s="1"/>
      <c r="T72" s="1"/>
      <c r="U72" s="1"/>
      <c r="V72" s="1"/>
    </row>
    <row r="73" spans="6:29" hidden="1" x14ac:dyDescent="0.25">
      <c r="F73" s="39"/>
      <c r="G73" s="381"/>
      <c r="H73" s="382"/>
      <c r="I73" s="8"/>
      <c r="J73" s="30"/>
      <c r="K73" s="3"/>
      <c r="L73" s="3"/>
      <c r="M73" s="3"/>
      <c r="N73" s="3"/>
      <c r="Q73" s="5"/>
      <c r="R73" s="5"/>
      <c r="S73" s="1"/>
      <c r="T73" s="1"/>
      <c r="U73" s="1"/>
      <c r="V73" s="1"/>
    </row>
    <row r="74" spans="6:29" hidden="1" x14ac:dyDescent="0.25">
      <c r="F74" s="39"/>
      <c r="G74" s="381"/>
      <c r="H74" s="382"/>
      <c r="I74" s="8"/>
      <c r="J74" s="30"/>
      <c r="K74" s="3"/>
      <c r="L74" s="3"/>
      <c r="M74" s="3"/>
      <c r="N74" s="3"/>
      <c r="Q74" s="5"/>
      <c r="R74" s="5"/>
      <c r="S74" s="1"/>
      <c r="T74" s="1"/>
      <c r="U74" s="1"/>
      <c r="V74" s="1"/>
    </row>
    <row r="75" spans="6:29" x14ac:dyDescent="0.25">
      <c r="F75" s="39"/>
      <c r="G75" s="340" t="s">
        <v>42</v>
      </c>
      <c r="H75" s="340"/>
      <c r="I75" s="341">
        <f>I66+I68</f>
        <v>250</v>
      </c>
      <c r="J75" s="342"/>
      <c r="K75" s="3">
        <f>SUM(K66:K74)</f>
        <v>1</v>
      </c>
      <c r="L75" s="3">
        <f>SUM(L66:L74)</f>
        <v>0.6</v>
      </c>
      <c r="M75" s="3">
        <f>SUM(M66:M74)</f>
        <v>60.3</v>
      </c>
      <c r="N75" s="3">
        <f>SUM(N66:N74)</f>
        <v>238</v>
      </c>
      <c r="O75" s="303">
        <f>SUM(O66:O74)</f>
        <v>122</v>
      </c>
      <c r="P75" s="303">
        <f t="shared" ref="P75:W75" si="3">SUM(P66:P74)</f>
        <v>16</v>
      </c>
      <c r="Q75" s="303">
        <f t="shared" si="3"/>
        <v>9</v>
      </c>
      <c r="R75" s="303">
        <f t="shared" si="3"/>
        <v>14.5</v>
      </c>
      <c r="S75" s="303">
        <f t="shared" si="3"/>
        <v>1.5999999999999999</v>
      </c>
      <c r="T75" s="303">
        <f t="shared" si="3"/>
        <v>0</v>
      </c>
      <c r="U75" s="303">
        <f t="shared" si="3"/>
        <v>0.02</v>
      </c>
      <c r="V75" s="303">
        <f t="shared" si="3"/>
        <v>0.02</v>
      </c>
      <c r="W75" s="303">
        <f t="shared" si="3"/>
        <v>4</v>
      </c>
      <c r="X75" s="11"/>
      <c r="Y75" s="11"/>
      <c r="Z75" s="11"/>
    </row>
    <row r="76" spans="6:29" x14ac:dyDescent="0.25">
      <c r="F76" s="79"/>
      <c r="G76" s="26"/>
      <c r="H76" s="26"/>
      <c r="I76" s="27"/>
      <c r="J76" s="27"/>
      <c r="K76" s="27"/>
      <c r="L76" s="27"/>
      <c r="M76" s="27"/>
      <c r="N76" s="28">
        <f>N75/N107</f>
        <v>8.1798747585562173E-2</v>
      </c>
      <c r="U76" s="32"/>
      <c r="V76" s="11"/>
      <c r="W76" s="11"/>
      <c r="X76" s="11"/>
      <c r="Y76" s="11"/>
      <c r="Z76" s="11"/>
    </row>
    <row r="77" spans="6:29" x14ac:dyDescent="0.25">
      <c r="F77" s="333" t="s">
        <v>74</v>
      </c>
      <c r="G77" s="333"/>
      <c r="H77" s="333"/>
      <c r="I77" s="333"/>
      <c r="J77" s="333"/>
      <c r="K77" s="333"/>
      <c r="L77" s="333"/>
      <c r="M77" s="333"/>
      <c r="N77" s="333"/>
      <c r="U77" s="32"/>
      <c r="V77" s="11"/>
      <c r="W77" s="11"/>
      <c r="X77" s="11"/>
      <c r="Y77" s="11"/>
      <c r="Z77" s="11"/>
    </row>
    <row r="78" spans="6:29" ht="19.5" customHeight="1" x14ac:dyDescent="0.25">
      <c r="F78" s="29">
        <v>289</v>
      </c>
      <c r="G78" s="375" t="s">
        <v>193</v>
      </c>
      <c r="H78" s="376"/>
      <c r="I78" s="346">
        <v>250</v>
      </c>
      <c r="J78" s="348"/>
      <c r="K78" s="9">
        <v>11.32</v>
      </c>
      <c r="L78" s="9">
        <v>8.16</v>
      </c>
      <c r="M78" s="9">
        <v>32.92</v>
      </c>
      <c r="N78" s="9">
        <v>327.13</v>
      </c>
      <c r="O78" s="173">
        <v>937</v>
      </c>
      <c r="P78" s="173">
        <v>51</v>
      </c>
      <c r="Q78" s="173">
        <v>53.7</v>
      </c>
      <c r="R78" s="173">
        <v>150</v>
      </c>
      <c r="S78" s="173">
        <v>2.6</v>
      </c>
      <c r="T78" s="173">
        <v>20.2</v>
      </c>
      <c r="U78" s="173">
        <v>0.09</v>
      </c>
      <c r="V78" s="173">
        <v>0.2</v>
      </c>
      <c r="W78" s="173">
        <v>15.7</v>
      </c>
      <c r="X78" s="15"/>
      <c r="Y78" s="15"/>
      <c r="Z78" s="15"/>
      <c r="AA78" s="15"/>
      <c r="AB78" s="11"/>
      <c r="AC78" s="11"/>
    </row>
    <row r="79" spans="6:29" ht="28.5" hidden="1" customHeight="1" x14ac:dyDescent="0.25">
      <c r="F79" s="39"/>
      <c r="G79" s="409" t="s">
        <v>100</v>
      </c>
      <c r="H79" s="410"/>
      <c r="I79" s="29">
        <v>80</v>
      </c>
      <c r="J79" s="29">
        <v>55</v>
      </c>
      <c r="K79" s="4"/>
      <c r="L79" s="4"/>
      <c r="M79" s="4"/>
      <c r="N79" s="4"/>
      <c r="S79" s="5"/>
      <c r="U79" s="11"/>
      <c r="V79" s="474"/>
      <c r="W79" s="474"/>
      <c r="X79" s="11"/>
      <c r="Y79" s="11"/>
    </row>
    <row r="80" spans="6:29" ht="12.75" hidden="1" customHeight="1" x14ac:dyDescent="0.25">
      <c r="F80" s="39"/>
      <c r="G80" s="103" t="s">
        <v>5</v>
      </c>
      <c r="H80" s="102"/>
      <c r="I80" s="10">
        <v>287</v>
      </c>
      <c r="J80" s="10">
        <v>215</v>
      </c>
      <c r="K80" s="4"/>
      <c r="L80" s="4"/>
      <c r="M80" s="4"/>
      <c r="N80" s="4"/>
      <c r="S80" s="5"/>
      <c r="U80" s="11"/>
      <c r="V80" s="455"/>
      <c r="W80" s="455"/>
      <c r="X80" s="322"/>
      <c r="Y80" s="322"/>
      <c r="Z80" s="15"/>
      <c r="AA80" s="15"/>
      <c r="AB80" s="15"/>
      <c r="AC80" s="15"/>
    </row>
    <row r="81" spans="6:26" ht="15" hidden="1" customHeight="1" x14ac:dyDescent="0.25">
      <c r="F81" s="49"/>
      <c r="G81" s="423" t="s">
        <v>4</v>
      </c>
      <c r="H81" s="392"/>
      <c r="I81" s="8">
        <v>5</v>
      </c>
      <c r="J81" s="30">
        <v>5</v>
      </c>
      <c r="K81" s="3"/>
      <c r="L81" s="3"/>
      <c r="M81" s="3"/>
      <c r="N81" s="3"/>
      <c r="U81" s="32"/>
      <c r="V81" s="11"/>
      <c r="W81" s="11"/>
      <c r="X81" s="11"/>
      <c r="Y81" s="11"/>
      <c r="Z81" s="11"/>
    </row>
    <row r="82" spans="6:26" ht="14.25" hidden="1" customHeight="1" x14ac:dyDescent="0.25">
      <c r="F82" s="49"/>
      <c r="G82" s="423" t="s">
        <v>53</v>
      </c>
      <c r="H82" s="392"/>
      <c r="I82" s="8">
        <v>21</v>
      </c>
      <c r="J82" s="30">
        <v>17</v>
      </c>
      <c r="K82" s="3"/>
      <c r="L82" s="3"/>
      <c r="M82" s="3"/>
      <c r="N82" s="3"/>
      <c r="U82" s="32"/>
      <c r="V82" s="11"/>
      <c r="W82" s="11"/>
      <c r="X82" s="11"/>
      <c r="Y82" s="11"/>
      <c r="Z82" s="11"/>
    </row>
    <row r="83" spans="6:26" ht="15.75" hidden="1" customHeight="1" x14ac:dyDescent="0.25">
      <c r="F83" s="49"/>
      <c r="G83" s="423" t="s">
        <v>98</v>
      </c>
      <c r="H83" s="392"/>
      <c r="I83" s="8">
        <v>12</v>
      </c>
      <c r="J83" s="30">
        <v>10</v>
      </c>
      <c r="K83" s="3"/>
      <c r="L83" s="3"/>
      <c r="M83" s="3"/>
      <c r="N83" s="3"/>
      <c r="U83" s="32"/>
      <c r="V83" s="11"/>
      <c r="W83" s="11"/>
      <c r="X83" s="11"/>
      <c r="Y83" s="11"/>
      <c r="Z83" s="11"/>
    </row>
    <row r="84" spans="6:26" ht="15.75" hidden="1" customHeight="1" x14ac:dyDescent="0.25">
      <c r="F84" s="49"/>
      <c r="G84" s="103" t="s">
        <v>188</v>
      </c>
      <c r="H84" s="102"/>
      <c r="I84" s="8">
        <v>5</v>
      </c>
      <c r="J84" s="30">
        <v>5</v>
      </c>
      <c r="K84" s="3"/>
      <c r="L84" s="3"/>
      <c r="M84" s="3"/>
      <c r="N84" s="3"/>
      <c r="U84" s="32"/>
      <c r="V84" s="11"/>
      <c r="W84" s="11"/>
      <c r="X84" s="11"/>
      <c r="Y84" s="11"/>
      <c r="Z84" s="11"/>
    </row>
    <row r="85" spans="6:26" ht="18.75" hidden="1" customHeight="1" x14ac:dyDescent="0.25">
      <c r="F85" s="49"/>
      <c r="G85" s="481" t="s">
        <v>7</v>
      </c>
      <c r="H85" s="482"/>
      <c r="I85" s="8">
        <v>5</v>
      </c>
      <c r="J85" s="30">
        <v>5</v>
      </c>
      <c r="K85" s="3"/>
      <c r="L85" s="3"/>
      <c r="M85" s="3"/>
      <c r="N85" s="3"/>
      <c r="U85" s="32"/>
      <c r="V85" s="11"/>
      <c r="W85" s="11"/>
      <c r="X85" s="11"/>
      <c r="Y85" s="11"/>
      <c r="Z85" s="11"/>
    </row>
    <row r="86" spans="6:26" ht="13.5" hidden="1" customHeight="1" x14ac:dyDescent="0.25">
      <c r="F86" s="49"/>
      <c r="G86" s="423" t="s">
        <v>9</v>
      </c>
      <c r="H86" s="392"/>
      <c r="I86" s="8">
        <v>17</v>
      </c>
      <c r="J86" s="30">
        <v>17</v>
      </c>
      <c r="K86" s="3"/>
      <c r="L86" s="3"/>
      <c r="M86" s="3"/>
      <c r="N86" s="3"/>
      <c r="U86" s="32"/>
      <c r="V86" s="11"/>
      <c r="W86" s="11"/>
      <c r="X86" s="11"/>
      <c r="Y86" s="11"/>
      <c r="Z86" s="11"/>
    </row>
    <row r="87" spans="6:26" ht="11.25" hidden="1" customHeight="1" x14ac:dyDescent="0.25">
      <c r="F87" s="49"/>
      <c r="G87" s="439" t="s">
        <v>41</v>
      </c>
      <c r="H87" s="494"/>
      <c r="I87" s="8">
        <v>30</v>
      </c>
      <c r="J87" s="30">
        <v>30</v>
      </c>
      <c r="K87" s="3"/>
      <c r="L87" s="3"/>
      <c r="M87" s="3"/>
      <c r="N87" s="3"/>
      <c r="U87" s="32"/>
      <c r="V87" s="11"/>
      <c r="W87" s="11"/>
      <c r="X87" s="11"/>
      <c r="Y87" s="11"/>
      <c r="Z87" s="11"/>
    </row>
    <row r="88" spans="6:26" ht="18" customHeight="1" x14ac:dyDescent="0.25">
      <c r="F88" s="29"/>
      <c r="G88" s="334" t="s">
        <v>328</v>
      </c>
      <c r="H88" s="334"/>
      <c r="I88" s="337">
        <v>100</v>
      </c>
      <c r="J88" s="337"/>
      <c r="K88" s="3">
        <v>1.1399999999999999</v>
      </c>
      <c r="L88" s="3">
        <v>4.8499999999999996</v>
      </c>
      <c r="M88" s="3">
        <v>3.24</v>
      </c>
      <c r="N88" s="3">
        <v>60.95</v>
      </c>
      <c r="O88" s="171">
        <v>126</v>
      </c>
      <c r="P88" s="171">
        <v>46.4</v>
      </c>
      <c r="Q88" s="171">
        <v>12.7</v>
      </c>
      <c r="R88" s="171">
        <v>56.8</v>
      </c>
      <c r="S88" s="171">
        <v>1.1299999999999999</v>
      </c>
      <c r="T88" s="171">
        <v>29</v>
      </c>
      <c r="U88" s="171">
        <v>0.02</v>
      </c>
      <c r="V88" s="171">
        <v>0.1</v>
      </c>
      <c r="W88" s="170">
        <v>14.7</v>
      </c>
      <c r="X88" s="11"/>
      <c r="Y88" s="11"/>
      <c r="Z88" s="11"/>
    </row>
    <row r="89" spans="6:26" hidden="1" x14ac:dyDescent="0.25">
      <c r="F89" s="49"/>
      <c r="G89" s="381" t="s">
        <v>140</v>
      </c>
      <c r="H89" s="382"/>
      <c r="I89" s="10">
        <v>125</v>
      </c>
      <c r="J89" s="10">
        <v>100</v>
      </c>
      <c r="K89" s="3"/>
      <c r="L89" s="3"/>
      <c r="M89" s="3"/>
      <c r="N89" s="3"/>
      <c r="V89" s="11"/>
      <c r="W89" s="15"/>
      <c r="X89" s="15"/>
      <c r="Y89" s="15"/>
      <c r="Z89" s="15"/>
    </row>
    <row r="90" spans="6:26" hidden="1" x14ac:dyDescent="0.25">
      <c r="F90" s="49"/>
      <c r="G90" s="382" t="s">
        <v>10</v>
      </c>
      <c r="H90" s="382"/>
      <c r="I90" s="10">
        <v>5</v>
      </c>
      <c r="J90" s="10">
        <v>5</v>
      </c>
      <c r="K90" s="3"/>
      <c r="L90" s="3"/>
      <c r="M90" s="3"/>
      <c r="N90" s="3"/>
      <c r="V90" s="11"/>
      <c r="W90" s="15"/>
      <c r="X90" s="15"/>
      <c r="Y90" s="15"/>
      <c r="Z90" s="15"/>
    </row>
    <row r="91" spans="6:26" ht="30" customHeight="1" x14ac:dyDescent="0.25">
      <c r="F91" s="49"/>
      <c r="G91" s="395" t="s">
        <v>17</v>
      </c>
      <c r="H91" s="395"/>
      <c r="I91" s="333">
        <v>50</v>
      </c>
      <c r="J91" s="333"/>
      <c r="K91" s="9">
        <v>3.6</v>
      </c>
      <c r="L91" s="9">
        <v>0.56000000000000005</v>
      </c>
      <c r="M91" s="9">
        <v>23.1</v>
      </c>
      <c r="N91" s="9">
        <v>118</v>
      </c>
      <c r="O91" s="173">
        <v>43.48</v>
      </c>
      <c r="P91" s="173">
        <v>6.25</v>
      </c>
      <c r="Q91" s="173">
        <v>10.6</v>
      </c>
      <c r="R91" s="173">
        <v>57.8</v>
      </c>
      <c r="S91" s="173">
        <v>1.8</v>
      </c>
      <c r="T91" s="173"/>
      <c r="U91" s="173">
        <v>0.13</v>
      </c>
      <c r="V91" s="173">
        <v>0.14000000000000001</v>
      </c>
      <c r="W91" s="135"/>
      <c r="X91" s="15"/>
      <c r="Y91" s="15"/>
      <c r="Z91" s="15"/>
    </row>
    <row r="92" spans="6:26" ht="31.5" customHeight="1" x14ac:dyDescent="0.25">
      <c r="F92" s="49"/>
      <c r="G92" s="375" t="s">
        <v>38</v>
      </c>
      <c r="H92" s="376"/>
      <c r="I92" s="346">
        <v>50</v>
      </c>
      <c r="J92" s="348"/>
      <c r="K92" s="9">
        <v>3.8</v>
      </c>
      <c r="L92" s="9">
        <v>0.8</v>
      </c>
      <c r="M92" s="9">
        <v>23.9</v>
      </c>
      <c r="N92" s="9">
        <v>117</v>
      </c>
      <c r="O92" s="173">
        <v>43</v>
      </c>
      <c r="P92" s="173">
        <v>6</v>
      </c>
      <c r="Q92" s="173">
        <v>10</v>
      </c>
      <c r="R92" s="173">
        <v>57</v>
      </c>
      <c r="S92" s="173">
        <v>1.8</v>
      </c>
      <c r="T92" s="173"/>
      <c r="U92" s="173">
        <v>0.13</v>
      </c>
      <c r="V92" s="173">
        <v>0.14000000000000001</v>
      </c>
      <c r="W92" s="253"/>
      <c r="X92" s="11"/>
      <c r="Y92" s="11"/>
      <c r="Z92" s="11"/>
    </row>
    <row r="93" spans="6:26" x14ac:dyDescent="0.25">
      <c r="F93" s="10">
        <v>268</v>
      </c>
      <c r="G93" s="349" t="s">
        <v>68</v>
      </c>
      <c r="H93" s="349"/>
      <c r="I93" s="337">
        <v>200</v>
      </c>
      <c r="J93" s="337"/>
      <c r="K93" s="3">
        <v>2.3199999999999998</v>
      </c>
      <c r="L93" s="3">
        <v>2.56</v>
      </c>
      <c r="M93" s="3">
        <v>15.17</v>
      </c>
      <c r="N93" s="3">
        <v>94.96</v>
      </c>
      <c r="O93" s="173">
        <v>154</v>
      </c>
      <c r="P93" s="173">
        <v>126</v>
      </c>
      <c r="Q93" s="173">
        <v>15</v>
      </c>
      <c r="R93" s="173">
        <v>92</v>
      </c>
      <c r="S93" s="173">
        <v>0.41</v>
      </c>
      <c r="T93" s="173">
        <v>10</v>
      </c>
      <c r="U93" s="173">
        <v>0.04</v>
      </c>
      <c r="V93" s="173">
        <v>0.16</v>
      </c>
      <c r="W93" s="173">
        <v>1.33</v>
      </c>
      <c r="X93" s="1"/>
      <c r="Y93" s="1"/>
      <c r="Z93" s="1"/>
    </row>
    <row r="94" spans="6:26" hidden="1" x14ac:dyDescent="0.25">
      <c r="F94" s="39"/>
      <c r="G94" s="344" t="s">
        <v>11</v>
      </c>
      <c r="H94" s="344"/>
      <c r="I94" s="10">
        <v>0.2</v>
      </c>
      <c r="J94" s="10">
        <v>0.2</v>
      </c>
      <c r="K94" s="3"/>
      <c r="L94" s="3"/>
      <c r="M94" s="3"/>
      <c r="N94" s="3"/>
      <c r="U94" s="32"/>
      <c r="V94" s="11"/>
      <c r="W94" s="1"/>
      <c r="X94" s="1"/>
      <c r="Y94" s="1"/>
      <c r="Z94" s="1"/>
    </row>
    <row r="95" spans="6:26" hidden="1" x14ac:dyDescent="0.25">
      <c r="F95" s="39"/>
      <c r="G95" s="344" t="s">
        <v>41</v>
      </c>
      <c r="H95" s="344"/>
      <c r="I95" s="10">
        <v>124</v>
      </c>
      <c r="J95" s="10">
        <v>124</v>
      </c>
      <c r="K95" s="3"/>
      <c r="L95" s="3"/>
      <c r="M95" s="3"/>
      <c r="N95" s="3"/>
      <c r="U95" s="32"/>
      <c r="V95" s="11"/>
      <c r="W95" s="1"/>
      <c r="X95" s="1"/>
      <c r="Y95" s="1"/>
      <c r="Z95" s="1"/>
    </row>
    <row r="96" spans="6:26" hidden="1" x14ac:dyDescent="0.25">
      <c r="F96" s="39"/>
      <c r="G96" s="350" t="s">
        <v>33</v>
      </c>
      <c r="H96" s="350"/>
      <c r="I96" s="10">
        <v>100</v>
      </c>
      <c r="J96" s="10">
        <v>100</v>
      </c>
      <c r="K96" s="3"/>
      <c r="L96" s="3"/>
      <c r="M96" s="3"/>
      <c r="N96" s="3"/>
      <c r="V96" s="11"/>
      <c r="W96" s="35"/>
      <c r="X96" s="35"/>
      <c r="Y96" s="35"/>
      <c r="Z96" s="35"/>
    </row>
    <row r="97" spans="6:26" ht="16.5" hidden="1" customHeight="1" x14ac:dyDescent="0.3">
      <c r="F97" s="39"/>
      <c r="G97" s="344" t="s">
        <v>69</v>
      </c>
      <c r="H97" s="344"/>
      <c r="I97" s="10">
        <v>20</v>
      </c>
      <c r="J97" s="10">
        <v>20</v>
      </c>
      <c r="K97" s="3"/>
      <c r="L97" s="3"/>
      <c r="M97" s="3"/>
      <c r="N97" s="3"/>
      <c r="U97" s="45"/>
      <c r="V97" s="11"/>
      <c r="W97" s="11"/>
      <c r="X97" s="11"/>
      <c r="Y97" s="11"/>
      <c r="Z97" s="11"/>
    </row>
    <row r="98" spans="6:26" x14ac:dyDescent="0.25">
      <c r="F98" s="39"/>
      <c r="G98" s="384" t="s">
        <v>42</v>
      </c>
      <c r="H98" s="384"/>
      <c r="I98" s="341">
        <f>I78+I88+I91+I92+I93</f>
        <v>650</v>
      </c>
      <c r="J98" s="342"/>
      <c r="K98" s="3">
        <f>SUM(K78:K97)</f>
        <v>22.180000000000003</v>
      </c>
      <c r="L98" s="3">
        <f>SUM(L78:L97)</f>
        <v>16.93</v>
      </c>
      <c r="M98" s="3">
        <f>SUM(M78:M97)</f>
        <v>98.33</v>
      </c>
      <c r="N98" s="3">
        <f>SUM(N78:N97)</f>
        <v>718.04</v>
      </c>
      <c r="O98" s="303">
        <f>SUM(O78:O97)</f>
        <v>1303.48</v>
      </c>
      <c r="P98" s="303">
        <f t="shared" ref="P98:W98" si="4">SUM(P78:P97)</f>
        <v>235.65</v>
      </c>
      <c r="Q98" s="303">
        <f t="shared" si="4"/>
        <v>102</v>
      </c>
      <c r="R98" s="303">
        <f t="shared" si="4"/>
        <v>413.6</v>
      </c>
      <c r="S98" s="303">
        <f t="shared" si="4"/>
        <v>7.74</v>
      </c>
      <c r="T98" s="303">
        <f t="shared" si="4"/>
        <v>59.2</v>
      </c>
      <c r="U98" s="303">
        <f t="shared" si="4"/>
        <v>0.41</v>
      </c>
      <c r="V98" s="303">
        <f t="shared" si="4"/>
        <v>0.7400000000000001</v>
      </c>
      <c r="W98" s="303">
        <f t="shared" si="4"/>
        <v>31.729999999999997</v>
      </c>
      <c r="X98" s="11"/>
      <c r="Y98" s="11"/>
      <c r="Z98" s="11"/>
    </row>
    <row r="99" spans="6:26" ht="18.75" x14ac:dyDescent="0.3">
      <c r="F99" s="79"/>
      <c r="G99" s="26"/>
      <c r="H99" s="26"/>
      <c r="I99" s="27"/>
      <c r="J99" s="27"/>
      <c r="K99" s="27"/>
      <c r="L99" s="27"/>
      <c r="M99" s="27"/>
      <c r="N99" s="28">
        <f>N98/N107</f>
        <v>0.24678475931234062</v>
      </c>
      <c r="U99" s="45"/>
      <c r="V99" s="11"/>
      <c r="W99" s="11"/>
      <c r="X99" s="11"/>
      <c r="Y99" s="11"/>
      <c r="Z99" s="11"/>
    </row>
    <row r="100" spans="6:26" ht="14.25" customHeight="1" x14ac:dyDescent="0.3">
      <c r="F100" s="79"/>
      <c r="G100" s="41" t="s">
        <v>70</v>
      </c>
      <c r="H100" s="42"/>
      <c r="I100" s="3"/>
      <c r="J100" s="43">
        <v>6</v>
      </c>
      <c r="K100" s="27"/>
      <c r="L100" s="27"/>
      <c r="M100" s="27"/>
      <c r="N100" s="28"/>
      <c r="U100" s="45"/>
      <c r="V100" s="11"/>
      <c r="W100" s="11"/>
      <c r="X100" s="11"/>
      <c r="Y100" s="11"/>
      <c r="Z100" s="11"/>
    </row>
    <row r="101" spans="6:26" x14ac:dyDescent="0.25">
      <c r="F101" s="333" t="s">
        <v>71</v>
      </c>
      <c r="G101" s="333"/>
      <c r="H101" s="333"/>
      <c r="I101" s="333"/>
      <c r="J101" s="333"/>
      <c r="K101" s="333"/>
      <c r="L101" s="333"/>
      <c r="M101" s="333"/>
      <c r="N101" s="333"/>
      <c r="U101" s="32"/>
      <c r="V101" s="11"/>
      <c r="W101" s="1"/>
      <c r="X101" s="1"/>
      <c r="Y101" s="1"/>
      <c r="Z101" s="1"/>
    </row>
    <row r="102" spans="6:26" x14ac:dyDescent="0.25">
      <c r="F102" s="10">
        <v>245</v>
      </c>
      <c r="G102" s="391" t="s">
        <v>320</v>
      </c>
      <c r="H102" s="391"/>
      <c r="I102" s="337">
        <v>200</v>
      </c>
      <c r="J102" s="337"/>
      <c r="K102" s="3">
        <v>7.2</v>
      </c>
      <c r="L102" s="3">
        <v>3</v>
      </c>
      <c r="M102" s="3">
        <v>10.4</v>
      </c>
      <c r="N102" s="3">
        <v>98</v>
      </c>
      <c r="O102" s="101">
        <v>292</v>
      </c>
      <c r="P102" s="130">
        <v>248</v>
      </c>
      <c r="Q102" s="130">
        <v>28</v>
      </c>
      <c r="R102" s="130">
        <v>184</v>
      </c>
      <c r="S102" s="130">
        <v>0.2</v>
      </c>
      <c r="T102" s="130">
        <v>40</v>
      </c>
      <c r="U102" s="130">
        <v>0.04</v>
      </c>
      <c r="V102" s="130">
        <v>0.2</v>
      </c>
      <c r="W102" s="130">
        <v>0.6</v>
      </c>
      <c r="X102" s="1"/>
      <c r="Y102" s="1"/>
      <c r="Z102" s="1"/>
    </row>
    <row r="103" spans="6:26" hidden="1" x14ac:dyDescent="0.25">
      <c r="F103" s="39"/>
      <c r="G103" s="408" t="s">
        <v>320</v>
      </c>
      <c r="H103" s="353"/>
      <c r="I103" s="8">
        <v>210</v>
      </c>
      <c r="J103" s="8">
        <v>200</v>
      </c>
      <c r="K103" s="3"/>
      <c r="L103" s="3"/>
      <c r="M103" s="3"/>
      <c r="N103" s="3"/>
      <c r="U103" s="32"/>
      <c r="V103" s="11"/>
      <c r="W103" s="15"/>
      <c r="X103" s="15"/>
      <c r="Y103" s="15"/>
      <c r="Z103" s="15"/>
    </row>
    <row r="104" spans="6:26" x14ac:dyDescent="0.25">
      <c r="F104" s="39"/>
      <c r="G104" s="334" t="s">
        <v>38</v>
      </c>
      <c r="H104" s="334"/>
      <c r="I104" s="346">
        <v>20</v>
      </c>
      <c r="J104" s="348"/>
      <c r="K104" s="9">
        <v>1.5</v>
      </c>
      <c r="L104" s="9">
        <v>0.3</v>
      </c>
      <c r="M104" s="9">
        <v>9.5</v>
      </c>
      <c r="N104" s="9">
        <v>47</v>
      </c>
      <c r="O104" s="173">
        <v>17.2</v>
      </c>
      <c r="P104" s="173">
        <v>2.4</v>
      </c>
      <c r="Q104" s="173">
        <v>4</v>
      </c>
      <c r="R104" s="173">
        <v>23</v>
      </c>
      <c r="S104" s="173">
        <v>0.7</v>
      </c>
      <c r="T104" s="173"/>
      <c r="U104" s="173">
        <v>0.05</v>
      </c>
      <c r="V104" s="173">
        <v>5.5E-2</v>
      </c>
      <c r="W104" s="169"/>
      <c r="X104" s="15"/>
      <c r="Y104" s="15"/>
      <c r="Z104" s="15"/>
    </row>
    <row r="105" spans="6:26" ht="15.75" x14ac:dyDescent="0.25">
      <c r="F105" s="39"/>
      <c r="G105" s="384" t="s">
        <v>42</v>
      </c>
      <c r="H105" s="384"/>
      <c r="I105" s="341">
        <f>I102+I104</f>
        <v>220</v>
      </c>
      <c r="J105" s="342"/>
      <c r="K105" s="3">
        <f>SUM(K102:K104)</f>
        <v>8.6999999999999993</v>
      </c>
      <c r="L105" s="3">
        <f>SUM(L102:L104)</f>
        <v>3.3</v>
      </c>
      <c r="M105" s="3">
        <f>SUM(M102:M104)</f>
        <v>19.899999999999999</v>
      </c>
      <c r="N105" s="3">
        <f>SUM(N102:N104)</f>
        <v>145</v>
      </c>
      <c r="O105" s="302">
        <f>SUM(O102:O104)</f>
        <v>309.2</v>
      </c>
      <c r="P105" s="302">
        <f t="shared" ref="P105:W105" si="5">SUM(P102:P104)</f>
        <v>250.4</v>
      </c>
      <c r="Q105" s="302">
        <f t="shared" si="5"/>
        <v>32</v>
      </c>
      <c r="R105" s="302">
        <f t="shared" si="5"/>
        <v>207</v>
      </c>
      <c r="S105" s="302">
        <f t="shared" si="5"/>
        <v>0.89999999999999991</v>
      </c>
      <c r="T105" s="302">
        <f t="shared" si="5"/>
        <v>40</v>
      </c>
      <c r="U105" s="302">
        <f t="shared" si="5"/>
        <v>0.09</v>
      </c>
      <c r="V105" s="302">
        <f t="shared" si="5"/>
        <v>0.255</v>
      </c>
      <c r="W105" s="302">
        <f t="shared" si="5"/>
        <v>0.6</v>
      </c>
      <c r="X105" s="50"/>
      <c r="Y105" s="50"/>
      <c r="Z105" s="50"/>
    </row>
    <row r="106" spans="6:26" x14ac:dyDescent="0.25">
      <c r="F106" s="39"/>
      <c r="G106" s="385"/>
      <c r="H106" s="385"/>
      <c r="I106" s="3"/>
      <c r="J106" s="3"/>
      <c r="K106" s="3"/>
      <c r="L106" s="3"/>
      <c r="M106" s="3"/>
      <c r="N106" s="44">
        <f>N105/N107</f>
        <v>4.9835371428178642E-2</v>
      </c>
      <c r="U106" s="32"/>
      <c r="V106" s="11"/>
      <c r="W106" s="11"/>
      <c r="X106" s="11"/>
      <c r="Y106" s="11"/>
      <c r="Z106" s="11"/>
    </row>
    <row r="107" spans="6:26" ht="18.75" x14ac:dyDescent="0.3">
      <c r="F107" s="39"/>
      <c r="G107" s="386" t="s">
        <v>73</v>
      </c>
      <c r="H107" s="386"/>
      <c r="I107" s="341">
        <f>I23+I29+I63+I75+I98+I105</f>
        <v>2760</v>
      </c>
      <c r="J107" s="342"/>
      <c r="K107" s="46">
        <f>K23+K29+K63+K75+K98+K105</f>
        <v>93.61</v>
      </c>
      <c r="L107" s="46">
        <f>L23+L29+L63+L75+L98+L105</f>
        <v>87.46</v>
      </c>
      <c r="M107" s="46">
        <f>M23+M29+M63+M75+M98+M105</f>
        <v>415.05999999999995</v>
      </c>
      <c r="N107" s="46">
        <f>N23+N29+N63+N75+N98+N105</f>
        <v>2909.58</v>
      </c>
      <c r="O107" s="46">
        <f t="shared" ref="O107:W107" si="6">O23+O29+O63+O75+O98+O105</f>
        <v>3198.39</v>
      </c>
      <c r="P107" s="46">
        <f t="shared" si="6"/>
        <v>938.28</v>
      </c>
      <c r="Q107" s="46">
        <f t="shared" si="6"/>
        <v>297.07</v>
      </c>
      <c r="R107" s="46">
        <f t="shared" si="6"/>
        <v>1331.1</v>
      </c>
      <c r="S107" s="46">
        <f t="shared" si="6"/>
        <v>25.18</v>
      </c>
      <c r="T107" s="46">
        <f t="shared" si="6"/>
        <v>359.59999999999997</v>
      </c>
      <c r="U107" s="46">
        <f t="shared" si="6"/>
        <v>1.77</v>
      </c>
      <c r="V107" s="46">
        <f t="shared" si="6"/>
        <v>2.23</v>
      </c>
      <c r="W107" s="46">
        <f t="shared" si="6"/>
        <v>195.32999999999998</v>
      </c>
      <c r="X107" s="1"/>
      <c r="Y107" s="1"/>
      <c r="Z107" s="1"/>
    </row>
    <row r="108" spans="6:26" ht="18.75" x14ac:dyDescent="0.3">
      <c r="G108" s="139"/>
      <c r="H108" s="139"/>
      <c r="I108" s="15"/>
      <c r="J108" s="11"/>
    </row>
    <row r="109" spans="6:26" ht="18.75" x14ac:dyDescent="0.3">
      <c r="G109" s="139"/>
      <c r="H109" s="139"/>
      <c r="I109" s="15"/>
      <c r="J109" s="11"/>
      <c r="K109" s="64"/>
      <c r="L109" s="64"/>
      <c r="M109" s="64"/>
    </row>
    <row r="110" spans="6:26" ht="18.75" x14ac:dyDescent="0.3">
      <c r="G110" s="139"/>
      <c r="H110" s="139"/>
      <c r="I110" s="15"/>
      <c r="J110" s="11"/>
      <c r="K110" s="149"/>
      <c r="L110" s="149"/>
      <c r="M110" s="149"/>
    </row>
    <row r="111" spans="6:26" ht="18.75" x14ac:dyDescent="0.3">
      <c r="G111" s="139"/>
      <c r="H111" s="139"/>
      <c r="I111" s="15"/>
      <c r="J111" s="11"/>
    </row>
  </sheetData>
  <sheetProtection selectLockedCells="1" selectUnlockedCells="1"/>
  <mergeCells count="127">
    <mergeCell ref="I63:J63"/>
    <mergeCell ref="I75:J75"/>
    <mergeCell ref="I98:J98"/>
    <mergeCell ref="I105:J105"/>
    <mergeCell ref="I107:J107"/>
    <mergeCell ref="I41:J41"/>
    <mergeCell ref="I56:J56"/>
    <mergeCell ref="I57:J57"/>
    <mergeCell ref="I58:J58"/>
    <mergeCell ref="I68:J68"/>
    <mergeCell ref="F1:N3"/>
    <mergeCell ref="F4:N4"/>
    <mergeCell ref="F5:N5"/>
    <mergeCell ref="F14:F16"/>
    <mergeCell ref="G14:H16"/>
    <mergeCell ref="I14:J14"/>
    <mergeCell ref="K14:M15"/>
    <mergeCell ref="N14:N16"/>
    <mergeCell ref="I15:I16"/>
    <mergeCell ref="J15:J16"/>
    <mergeCell ref="G19:H19"/>
    <mergeCell ref="G20:H20"/>
    <mergeCell ref="I20:J20"/>
    <mergeCell ref="G21:H21"/>
    <mergeCell ref="I21:J21"/>
    <mergeCell ref="F17:N17"/>
    <mergeCell ref="G18:H18"/>
    <mergeCell ref="I18:J18"/>
    <mergeCell ref="I33:J33"/>
    <mergeCell ref="G28:H28"/>
    <mergeCell ref="G29:H29"/>
    <mergeCell ref="F31:N31"/>
    <mergeCell ref="G32:H32"/>
    <mergeCell ref="G22:H22"/>
    <mergeCell ref="I22:J22"/>
    <mergeCell ref="I23:J23"/>
    <mergeCell ref="I32:J32"/>
    <mergeCell ref="G34:H34"/>
    <mergeCell ref="G36:H36"/>
    <mergeCell ref="G37:H37"/>
    <mergeCell ref="G38:H38"/>
    <mergeCell ref="G35:H35"/>
    <mergeCell ref="G23:H23"/>
    <mergeCell ref="F25:N25"/>
    <mergeCell ref="G26:H26"/>
    <mergeCell ref="I26:J26"/>
    <mergeCell ref="G33:H33"/>
    <mergeCell ref="G39:H39"/>
    <mergeCell ref="G40:H40"/>
    <mergeCell ref="G48:H48"/>
    <mergeCell ref="G49:H49"/>
    <mergeCell ref="G41:H41"/>
    <mergeCell ref="G45:H45"/>
    <mergeCell ref="G46:H46"/>
    <mergeCell ref="G44:H44"/>
    <mergeCell ref="G42:H42"/>
    <mergeCell ref="G59:H59"/>
    <mergeCell ref="G60:H60"/>
    <mergeCell ref="G68:H68"/>
    <mergeCell ref="G67:H67"/>
    <mergeCell ref="G66:H66"/>
    <mergeCell ref="G63:H63"/>
    <mergeCell ref="G61:H61"/>
    <mergeCell ref="G62:H62"/>
    <mergeCell ref="G75:H75"/>
    <mergeCell ref="G70:H70"/>
    <mergeCell ref="G71:H71"/>
    <mergeCell ref="G72:H72"/>
    <mergeCell ref="V79:W79"/>
    <mergeCell ref="I78:J78"/>
    <mergeCell ref="G73:H73"/>
    <mergeCell ref="V80:W80"/>
    <mergeCell ref="G88:H88"/>
    <mergeCell ref="I88:J88"/>
    <mergeCell ref="G83:H83"/>
    <mergeCell ref="G85:H85"/>
    <mergeCell ref="X80:Y80"/>
    <mergeCell ref="G81:H81"/>
    <mergeCell ref="G82:H82"/>
    <mergeCell ref="G107:H107"/>
    <mergeCell ref="G98:H98"/>
    <mergeCell ref="F101:N101"/>
    <mergeCell ref="G102:H102"/>
    <mergeCell ref="I102:J102"/>
    <mergeCell ref="G103:H103"/>
    <mergeCell ref="G104:H104"/>
    <mergeCell ref="I104:J104"/>
    <mergeCell ref="I42:J42"/>
    <mergeCell ref="G43:H43"/>
    <mergeCell ref="G105:H105"/>
    <mergeCell ref="G106:H106"/>
    <mergeCell ref="G92:H92"/>
    <mergeCell ref="G47:H47"/>
    <mergeCell ref="G89:H89"/>
    <mergeCell ref="G90:H90"/>
    <mergeCell ref="G79:H79"/>
    <mergeCell ref="G97:H97"/>
    <mergeCell ref="I92:J92"/>
    <mergeCell ref="G93:H93"/>
    <mergeCell ref="I93:J93"/>
    <mergeCell ref="G50:H50"/>
    <mergeCell ref="I50:J50"/>
    <mergeCell ref="G51:H51"/>
    <mergeCell ref="G52:H52"/>
    <mergeCell ref="I66:J66"/>
    <mergeCell ref="G87:H87"/>
    <mergeCell ref="G53:H53"/>
    <mergeCell ref="G94:H94"/>
    <mergeCell ref="G95:H95"/>
    <mergeCell ref="G96:H96"/>
    <mergeCell ref="G74:H74"/>
    <mergeCell ref="G91:H91"/>
    <mergeCell ref="G56:H56"/>
    <mergeCell ref="G57:H57"/>
    <mergeCell ref="G86:H86"/>
    <mergeCell ref="F77:N77"/>
    <mergeCell ref="G78:H78"/>
    <mergeCell ref="G54:H54"/>
    <mergeCell ref="G55:H55"/>
    <mergeCell ref="G58:H58"/>
    <mergeCell ref="F65:N65"/>
    <mergeCell ref="I91:J91"/>
    <mergeCell ref="O14:W15"/>
    <mergeCell ref="G27:H27"/>
    <mergeCell ref="I27:J27"/>
    <mergeCell ref="I28:J28"/>
    <mergeCell ref="I29:J29"/>
  </mergeCells>
  <pageMargins left="0.7" right="0.7" top="0.75" bottom="0.75" header="0.51180555555555551" footer="0.51180555555555551"/>
  <pageSetup paperSize="9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3"/>
  <sheetViews>
    <sheetView zoomScaleNormal="100" workbookViewId="0">
      <selection activeCell="M125" sqref="M125"/>
    </sheetView>
  </sheetViews>
  <sheetFormatPr defaultRowHeight="15" x14ac:dyDescent="0.25"/>
  <cols>
    <col min="1" max="1" width="0.140625" customWidth="1"/>
    <col min="2" max="5" width="0" hidden="1" customWidth="1"/>
    <col min="6" max="6" width="7.140625" customWidth="1"/>
    <col min="8" max="8" width="17" customWidth="1"/>
    <col min="9" max="9" width="7.42578125" customWidth="1"/>
    <col min="10" max="10" width="7.28515625" customWidth="1"/>
    <col min="11" max="11" width="7.5703125" customWidth="1"/>
    <col min="12" max="12" width="7" customWidth="1"/>
    <col min="13" max="13" width="10.140625" customWidth="1"/>
    <col min="14" max="14" width="9.28515625" customWidth="1"/>
    <col min="15" max="16" width="5.7109375" customWidth="1"/>
    <col min="17" max="17" width="5.28515625" customWidth="1"/>
    <col min="18" max="18" width="5.140625" customWidth="1"/>
    <col min="19" max="19" width="4.5703125" style="5" customWidth="1"/>
    <col min="20" max="20" width="3.7109375" style="5" customWidth="1"/>
    <col min="21" max="23" width="5.140625" style="5" customWidth="1"/>
    <col min="24" max="24" width="9.140625" style="5"/>
  </cols>
  <sheetData>
    <row r="1" spans="1:25" ht="15" customHeight="1" x14ac:dyDescent="0.25">
      <c r="F1" s="320" t="s">
        <v>260</v>
      </c>
      <c r="G1" s="320"/>
      <c r="H1" s="320"/>
      <c r="I1" s="320"/>
      <c r="J1" s="320"/>
      <c r="K1" s="320"/>
      <c r="L1" s="320"/>
      <c r="M1" s="320"/>
      <c r="N1" s="320"/>
    </row>
    <row r="2" spans="1:25" x14ac:dyDescent="0.25">
      <c r="A2" s="52"/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</row>
    <row r="3" spans="1:25" x14ac:dyDescent="0.25">
      <c r="A3" s="52"/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</row>
    <row r="4" spans="1:25" x14ac:dyDescent="0.25">
      <c r="F4" s="322" t="s">
        <v>297</v>
      </c>
      <c r="G4" s="322"/>
      <c r="H4" s="322"/>
      <c r="I4" s="322"/>
      <c r="J4" s="322"/>
      <c r="K4" s="322"/>
      <c r="L4" s="322"/>
      <c r="M4" s="322"/>
      <c r="N4" s="322"/>
    </row>
    <row r="5" spans="1:25" x14ac:dyDescent="0.25">
      <c r="H5" s="322" t="s">
        <v>75</v>
      </c>
      <c r="I5" s="322"/>
      <c r="J5" s="322"/>
      <c r="K5" s="322"/>
      <c r="L5" s="322"/>
    </row>
    <row r="6" spans="1:25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5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5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5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5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5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5" ht="3" hidden="1" customHeight="1" x14ac:dyDescent="0.25"/>
    <row r="13" spans="1:25" ht="19.5" customHeight="1" x14ac:dyDescent="0.25">
      <c r="F13" s="398" t="s">
        <v>24</v>
      </c>
      <c r="G13" s="399" t="s">
        <v>25</v>
      </c>
      <c r="H13" s="399"/>
      <c r="I13" s="400" t="s">
        <v>26</v>
      </c>
      <c r="J13" s="400"/>
      <c r="K13" s="398" t="s">
        <v>12</v>
      </c>
      <c r="L13" s="398"/>
      <c r="M13" s="398"/>
      <c r="N13" s="401" t="s">
        <v>13</v>
      </c>
      <c r="O13" s="327" t="s">
        <v>336</v>
      </c>
      <c r="P13" s="328"/>
      <c r="Q13" s="328"/>
      <c r="R13" s="328"/>
      <c r="S13" s="328"/>
      <c r="T13" s="328"/>
      <c r="U13" s="328"/>
      <c r="V13" s="328"/>
      <c r="W13" s="329"/>
    </row>
    <row r="14" spans="1:25" ht="15" customHeight="1" x14ac:dyDescent="0.25">
      <c r="F14" s="398"/>
      <c r="G14" s="399"/>
      <c r="H14" s="399"/>
      <c r="I14" s="399" t="s">
        <v>27</v>
      </c>
      <c r="J14" s="399" t="s">
        <v>28</v>
      </c>
      <c r="K14" s="398"/>
      <c r="L14" s="398"/>
      <c r="M14" s="398"/>
      <c r="N14" s="401"/>
      <c r="O14" s="330"/>
      <c r="P14" s="403"/>
      <c r="Q14" s="403"/>
      <c r="R14" s="403"/>
      <c r="S14" s="403"/>
      <c r="T14" s="403"/>
      <c r="U14" s="403"/>
      <c r="V14" s="403"/>
      <c r="W14" s="332"/>
    </row>
    <row r="15" spans="1:25" x14ac:dyDescent="0.25">
      <c r="F15" s="398"/>
      <c r="G15" s="399"/>
      <c r="H15" s="399"/>
      <c r="I15" s="399"/>
      <c r="J15" s="399"/>
      <c r="K15" s="10" t="s">
        <v>14</v>
      </c>
      <c r="L15" s="10" t="s">
        <v>15</v>
      </c>
      <c r="M15" s="10" t="s">
        <v>16</v>
      </c>
      <c r="N15" s="401"/>
      <c r="O15" s="165" t="s">
        <v>331</v>
      </c>
      <c r="P15" s="130" t="s">
        <v>332</v>
      </c>
      <c r="Q15" s="166" t="s">
        <v>333</v>
      </c>
      <c r="R15" s="130" t="s">
        <v>334</v>
      </c>
      <c r="S15" s="166" t="s">
        <v>335</v>
      </c>
      <c r="T15" s="130" t="s">
        <v>337</v>
      </c>
      <c r="U15" s="130" t="s">
        <v>339</v>
      </c>
      <c r="V15" s="166" t="s">
        <v>340</v>
      </c>
      <c r="W15" s="130" t="s">
        <v>338</v>
      </c>
    </row>
    <row r="16" spans="1:25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402"/>
      <c r="O16" s="254"/>
      <c r="P16" s="5"/>
      <c r="Q16" s="5"/>
      <c r="R16" s="5"/>
      <c r="W16" s="131"/>
      <c r="Y16" s="5"/>
    </row>
    <row r="17" spans="6:25" ht="18" customHeight="1" x14ac:dyDescent="0.25">
      <c r="F17" s="29">
        <v>98</v>
      </c>
      <c r="G17" s="334" t="s">
        <v>168</v>
      </c>
      <c r="H17" s="334"/>
      <c r="I17" s="333">
        <v>250</v>
      </c>
      <c r="J17" s="333"/>
      <c r="K17" s="9">
        <v>7.11</v>
      </c>
      <c r="L17" s="9">
        <v>8.4499999999999993</v>
      </c>
      <c r="M17" s="9">
        <v>35.119999999999997</v>
      </c>
      <c r="N17" s="105">
        <v>247.38</v>
      </c>
      <c r="O17" s="173">
        <v>82.4</v>
      </c>
      <c r="P17" s="173">
        <v>34.200000000000003</v>
      </c>
      <c r="Q17" s="173">
        <v>20</v>
      </c>
      <c r="R17" s="173">
        <v>115</v>
      </c>
      <c r="S17" s="175">
        <v>0.48</v>
      </c>
      <c r="T17" s="173">
        <v>18</v>
      </c>
      <c r="U17" s="173">
        <v>0.15</v>
      </c>
      <c r="V17" s="173">
        <v>0.45</v>
      </c>
      <c r="W17" s="173">
        <v>1.17</v>
      </c>
      <c r="X17" s="11"/>
      <c r="Y17" s="5"/>
    </row>
    <row r="18" spans="6:25" hidden="1" x14ac:dyDescent="0.25">
      <c r="F18" s="39"/>
      <c r="G18" s="350" t="s">
        <v>77</v>
      </c>
      <c r="H18" s="350"/>
      <c r="I18" s="29">
        <v>30</v>
      </c>
      <c r="J18" s="29">
        <v>30</v>
      </c>
      <c r="K18" s="82"/>
      <c r="L18" s="82"/>
      <c r="M18" s="82"/>
      <c r="N18" s="163"/>
      <c r="O18" s="173"/>
      <c r="P18" s="173"/>
      <c r="Q18" s="173"/>
      <c r="R18" s="173"/>
      <c r="S18" s="175"/>
      <c r="T18" s="173"/>
      <c r="U18" s="173"/>
      <c r="V18" s="173"/>
      <c r="W18" s="173"/>
      <c r="X18" s="11"/>
      <c r="Y18" s="5"/>
    </row>
    <row r="19" spans="6:25" hidden="1" x14ac:dyDescent="0.25">
      <c r="F19" s="39"/>
      <c r="G19" s="350" t="s">
        <v>33</v>
      </c>
      <c r="H19" s="350"/>
      <c r="I19" s="29">
        <v>120</v>
      </c>
      <c r="J19" s="29">
        <v>120</v>
      </c>
      <c r="K19" s="82"/>
      <c r="L19" s="82"/>
      <c r="M19" s="82"/>
      <c r="N19" s="163"/>
      <c r="O19" s="173"/>
      <c r="P19" s="173"/>
      <c r="Q19" s="173"/>
      <c r="R19" s="173"/>
      <c r="S19" s="173"/>
      <c r="T19" s="173"/>
      <c r="U19" s="173"/>
      <c r="V19" s="173"/>
      <c r="W19" s="173"/>
      <c r="X19" s="1"/>
      <c r="Y19" s="5"/>
    </row>
    <row r="20" spans="6:25" hidden="1" x14ac:dyDescent="0.25">
      <c r="F20" s="39"/>
      <c r="G20" s="350" t="s">
        <v>41</v>
      </c>
      <c r="H20" s="350"/>
      <c r="I20" s="29">
        <v>120</v>
      </c>
      <c r="J20" s="29">
        <v>120</v>
      </c>
      <c r="K20" s="82"/>
      <c r="L20" s="82"/>
      <c r="M20" s="82"/>
      <c r="N20" s="163"/>
      <c r="O20" s="173"/>
      <c r="P20" s="173"/>
      <c r="Q20" s="173"/>
      <c r="R20" s="173"/>
      <c r="S20" s="173"/>
      <c r="T20" s="173"/>
      <c r="U20" s="173"/>
      <c r="V20" s="173"/>
      <c r="W20" s="173"/>
      <c r="X20" s="1"/>
      <c r="Y20" s="5"/>
    </row>
    <row r="21" spans="6:25" hidden="1" x14ac:dyDescent="0.25">
      <c r="F21" s="39"/>
      <c r="G21" s="350" t="s">
        <v>35</v>
      </c>
      <c r="H21" s="350"/>
      <c r="I21" s="29">
        <v>5</v>
      </c>
      <c r="J21" s="29">
        <v>5</v>
      </c>
      <c r="K21" s="82"/>
      <c r="L21" s="82"/>
      <c r="M21" s="82"/>
      <c r="N21" s="163"/>
      <c r="O21" s="173"/>
      <c r="P21" s="173"/>
      <c r="Q21" s="173"/>
      <c r="R21" s="173"/>
      <c r="S21" s="195"/>
      <c r="T21" s="173"/>
      <c r="U21" s="173"/>
      <c r="V21" s="173"/>
      <c r="W21" s="173"/>
      <c r="X21" s="11"/>
      <c r="Y21" s="5"/>
    </row>
    <row r="22" spans="6:25" ht="15" hidden="1" customHeight="1" x14ac:dyDescent="0.25">
      <c r="F22" s="39"/>
      <c r="G22" s="350" t="s">
        <v>9</v>
      </c>
      <c r="H22" s="350"/>
      <c r="I22" s="29">
        <v>5</v>
      </c>
      <c r="J22" s="29">
        <v>5</v>
      </c>
      <c r="K22" s="82"/>
      <c r="L22" s="82"/>
      <c r="M22" s="82"/>
      <c r="N22" s="163"/>
      <c r="O22" s="173"/>
      <c r="P22" s="173"/>
      <c r="Q22" s="173"/>
      <c r="R22" s="173"/>
      <c r="S22" s="195"/>
      <c r="T22" s="173"/>
      <c r="U22" s="173"/>
      <c r="V22" s="173"/>
      <c r="W22" s="173"/>
      <c r="X22" s="11"/>
      <c r="Y22" s="5"/>
    </row>
    <row r="23" spans="6:25" hidden="1" x14ac:dyDescent="0.25">
      <c r="F23" s="10"/>
      <c r="G23" s="350" t="s">
        <v>9</v>
      </c>
      <c r="H23" s="350"/>
      <c r="I23" s="10">
        <v>5</v>
      </c>
      <c r="J23" s="10">
        <v>5</v>
      </c>
      <c r="K23" s="4"/>
      <c r="L23" s="4"/>
      <c r="M23" s="4"/>
      <c r="N23" s="48"/>
      <c r="O23" s="173"/>
      <c r="P23" s="173"/>
      <c r="Q23" s="173"/>
      <c r="R23" s="173"/>
      <c r="S23" s="173"/>
      <c r="T23" s="173"/>
      <c r="U23" s="173"/>
      <c r="V23" s="173"/>
      <c r="W23" s="173"/>
      <c r="X23" s="11"/>
      <c r="Y23" s="5"/>
    </row>
    <row r="24" spans="6:25" hidden="1" x14ac:dyDescent="0.25">
      <c r="F24" s="10"/>
      <c r="G24" s="382"/>
      <c r="H24" s="382"/>
      <c r="I24" s="8"/>
      <c r="J24" s="30"/>
      <c r="K24" s="3"/>
      <c r="L24" s="3"/>
      <c r="M24" s="3"/>
      <c r="N24" s="43"/>
      <c r="O24" s="173"/>
      <c r="P24" s="173"/>
      <c r="Q24" s="173"/>
      <c r="R24" s="173"/>
      <c r="S24" s="173"/>
      <c r="T24" s="173"/>
      <c r="U24" s="173"/>
      <c r="V24" s="173"/>
      <c r="W24" s="173"/>
      <c r="X24" s="11"/>
      <c r="Y24" s="5"/>
    </row>
    <row r="25" spans="6:25" hidden="1" x14ac:dyDescent="0.25">
      <c r="F25" s="10"/>
      <c r="G25" s="382"/>
      <c r="H25" s="382"/>
      <c r="I25" s="8"/>
      <c r="J25" s="30"/>
      <c r="K25" s="3"/>
      <c r="L25" s="3"/>
      <c r="M25" s="3"/>
      <c r="N25" s="43"/>
      <c r="O25" s="173"/>
      <c r="P25" s="173"/>
      <c r="Q25" s="173"/>
      <c r="R25" s="173"/>
      <c r="S25" s="173"/>
      <c r="T25" s="173"/>
      <c r="U25" s="173"/>
      <c r="V25" s="173"/>
      <c r="W25" s="173"/>
      <c r="X25" s="11"/>
      <c r="Y25" s="5"/>
    </row>
    <row r="26" spans="6:25" x14ac:dyDescent="0.25">
      <c r="F26" s="10">
        <v>14</v>
      </c>
      <c r="G26" s="374" t="s">
        <v>36</v>
      </c>
      <c r="H26" s="374"/>
      <c r="I26" s="337">
        <v>10</v>
      </c>
      <c r="J26" s="337"/>
      <c r="K26" s="23">
        <v>7.0000000000000007E-2</v>
      </c>
      <c r="L26" s="23">
        <v>8.1999999999999993</v>
      </c>
      <c r="M26" s="23">
        <v>7.0000000000000007E-2</v>
      </c>
      <c r="N26" s="167">
        <v>74</v>
      </c>
      <c r="O26" s="173">
        <v>3</v>
      </c>
      <c r="P26" s="173">
        <v>2.4</v>
      </c>
      <c r="Q26" s="173"/>
      <c r="R26" s="173">
        <v>3</v>
      </c>
      <c r="S26" s="173">
        <v>0.02</v>
      </c>
      <c r="T26" s="173"/>
      <c r="U26" s="173">
        <v>0.01</v>
      </c>
      <c r="V26" s="173"/>
      <c r="W26" s="173"/>
      <c r="X26" s="54"/>
      <c r="Y26" s="5"/>
    </row>
    <row r="27" spans="6:25" ht="19.5" customHeight="1" x14ac:dyDescent="0.25">
      <c r="F27" s="10"/>
      <c r="G27" s="375" t="s">
        <v>299</v>
      </c>
      <c r="H27" s="376"/>
      <c r="I27" s="346">
        <v>50</v>
      </c>
      <c r="J27" s="348"/>
      <c r="K27" s="9">
        <v>3.8</v>
      </c>
      <c r="L27" s="9">
        <v>1.46</v>
      </c>
      <c r="M27" s="9">
        <v>25.2</v>
      </c>
      <c r="N27" s="105">
        <v>131.5</v>
      </c>
      <c r="O27" s="173">
        <v>26.9</v>
      </c>
      <c r="P27" s="173">
        <v>8.5</v>
      </c>
      <c r="Q27" s="173">
        <v>6.5</v>
      </c>
      <c r="R27" s="173">
        <v>17.5</v>
      </c>
      <c r="S27" s="173">
        <v>0.6</v>
      </c>
      <c r="T27" s="174"/>
      <c r="U27" s="173">
        <v>0.05</v>
      </c>
      <c r="V27" s="173">
        <v>1.4999999999999999E-2</v>
      </c>
      <c r="W27" s="169"/>
      <c r="X27" s="11"/>
      <c r="Y27" s="5"/>
    </row>
    <row r="28" spans="6:25" ht="15.75" customHeight="1" x14ac:dyDescent="0.25">
      <c r="F28" s="2">
        <v>15</v>
      </c>
      <c r="G28" s="374" t="s">
        <v>37</v>
      </c>
      <c r="H28" s="374"/>
      <c r="I28" s="107">
        <v>20</v>
      </c>
      <c r="J28" s="126">
        <v>19</v>
      </c>
      <c r="K28" s="9">
        <v>4.9400000000000004</v>
      </c>
      <c r="L28" s="9">
        <v>5.09</v>
      </c>
      <c r="M28" s="9"/>
      <c r="N28" s="105">
        <v>66.88</v>
      </c>
      <c r="O28" s="173">
        <v>17.600000000000001</v>
      </c>
      <c r="P28" s="173">
        <v>176</v>
      </c>
      <c r="Q28" s="173">
        <v>7</v>
      </c>
      <c r="R28" s="173">
        <v>60</v>
      </c>
      <c r="S28" s="173">
        <v>0.2</v>
      </c>
      <c r="T28" s="173">
        <v>104</v>
      </c>
      <c r="U28" s="173">
        <v>6.0000000000000001E-3</v>
      </c>
      <c r="V28" s="173">
        <v>0.06</v>
      </c>
      <c r="W28" s="173">
        <v>0.14000000000000001</v>
      </c>
      <c r="X28" s="11"/>
      <c r="Y28" s="5"/>
    </row>
    <row r="29" spans="6:25" x14ac:dyDescent="0.25">
      <c r="F29" s="29">
        <v>269</v>
      </c>
      <c r="G29" s="394" t="s">
        <v>68</v>
      </c>
      <c r="H29" s="394"/>
      <c r="I29" s="397">
        <v>200</v>
      </c>
      <c r="J29" s="337"/>
      <c r="K29" s="3">
        <v>3</v>
      </c>
      <c r="L29" s="3">
        <v>2.5499999999999998</v>
      </c>
      <c r="M29" s="3">
        <v>19.72</v>
      </c>
      <c r="N29" s="43">
        <v>113.22</v>
      </c>
      <c r="O29" s="173">
        <v>154</v>
      </c>
      <c r="P29" s="173">
        <v>126</v>
      </c>
      <c r="Q29" s="173">
        <v>15.4</v>
      </c>
      <c r="R29" s="173">
        <v>92.8</v>
      </c>
      <c r="S29" s="173">
        <v>0.41</v>
      </c>
      <c r="T29" s="173">
        <v>10</v>
      </c>
      <c r="U29" s="173">
        <v>0.04</v>
      </c>
      <c r="V29" s="173">
        <v>0.16</v>
      </c>
      <c r="W29" s="173">
        <v>1.33</v>
      </c>
      <c r="X29" s="21"/>
      <c r="Y29" s="5"/>
    </row>
    <row r="30" spans="6:25" hidden="1" x14ac:dyDescent="0.25">
      <c r="F30" s="39"/>
      <c r="G30" s="392" t="s">
        <v>11</v>
      </c>
      <c r="H30" s="392"/>
      <c r="I30" s="10">
        <v>1</v>
      </c>
      <c r="J30" s="10">
        <v>1</v>
      </c>
      <c r="K30" s="3"/>
      <c r="L30" s="3"/>
      <c r="M30" s="3"/>
      <c r="N30" s="43"/>
      <c r="O30" s="173"/>
      <c r="P30" s="173"/>
      <c r="Q30" s="173"/>
      <c r="R30" s="173"/>
      <c r="S30" s="173"/>
      <c r="T30" s="173"/>
      <c r="U30" s="173"/>
      <c r="V30" s="173"/>
      <c r="W30" s="173"/>
      <c r="X30" s="11"/>
      <c r="Y30" s="5"/>
    </row>
    <row r="31" spans="6:25" hidden="1" x14ac:dyDescent="0.25">
      <c r="F31" s="39"/>
      <c r="G31" s="392" t="s">
        <v>41</v>
      </c>
      <c r="H31" s="392"/>
      <c r="I31" s="10">
        <v>100</v>
      </c>
      <c r="J31" s="10">
        <v>100</v>
      </c>
      <c r="K31" s="3"/>
      <c r="L31" s="3"/>
      <c r="M31" s="3"/>
      <c r="N31" s="43"/>
      <c r="O31" s="173"/>
      <c r="P31" s="173"/>
      <c r="Q31" s="173"/>
      <c r="R31" s="173"/>
      <c r="S31" s="173"/>
      <c r="T31" s="173"/>
      <c r="U31" s="173"/>
      <c r="V31" s="173"/>
      <c r="W31" s="173"/>
      <c r="X31" s="34"/>
      <c r="Y31" s="5"/>
    </row>
    <row r="32" spans="6:25" hidden="1" x14ac:dyDescent="0.25">
      <c r="F32" s="39"/>
      <c r="G32" s="382" t="s">
        <v>33</v>
      </c>
      <c r="H32" s="382"/>
      <c r="I32" s="10">
        <v>100</v>
      </c>
      <c r="J32" s="10">
        <v>100</v>
      </c>
      <c r="K32" s="3"/>
      <c r="L32" s="3"/>
      <c r="M32" s="3"/>
      <c r="N32" s="43"/>
      <c r="O32" s="173"/>
      <c r="P32" s="173"/>
      <c r="Q32" s="173"/>
      <c r="R32" s="173"/>
      <c r="S32" s="173"/>
      <c r="T32" s="173"/>
      <c r="U32" s="173"/>
      <c r="V32" s="173"/>
      <c r="W32" s="173"/>
      <c r="Y32" s="5"/>
    </row>
    <row r="33" spans="6:25" hidden="1" x14ac:dyDescent="0.25">
      <c r="F33" s="39"/>
      <c r="G33" s="392" t="s">
        <v>69</v>
      </c>
      <c r="H33" s="392"/>
      <c r="I33" s="10">
        <v>15</v>
      </c>
      <c r="J33" s="10">
        <v>15</v>
      </c>
      <c r="K33" s="3"/>
      <c r="L33" s="3"/>
      <c r="M33" s="3"/>
      <c r="N33" s="43"/>
      <c r="O33" s="173"/>
      <c r="P33" s="173"/>
      <c r="Q33" s="173"/>
      <c r="R33" s="173"/>
      <c r="S33" s="173"/>
      <c r="T33" s="173"/>
      <c r="U33" s="173"/>
      <c r="V33" s="173"/>
      <c r="W33" s="173"/>
      <c r="X33" s="15"/>
      <c r="Y33" s="5"/>
    </row>
    <row r="34" spans="6:25" x14ac:dyDescent="0.25">
      <c r="F34" s="4"/>
      <c r="G34" s="340" t="s">
        <v>42</v>
      </c>
      <c r="H34" s="340"/>
      <c r="I34" s="341">
        <f>I17+I26+I27+I29</f>
        <v>510</v>
      </c>
      <c r="J34" s="342"/>
      <c r="K34" s="3">
        <f>SUM(K17:K33)</f>
        <v>18.920000000000002</v>
      </c>
      <c r="L34" s="3">
        <f>SUM(L17:L33)</f>
        <v>25.75</v>
      </c>
      <c r="M34" s="3">
        <f>SUM(M17:M33)</f>
        <v>80.11</v>
      </c>
      <c r="N34" s="43">
        <f>SUM(N17:N33)</f>
        <v>632.98</v>
      </c>
      <c r="O34" s="176">
        <f>SUM(O17:O33)</f>
        <v>283.89999999999998</v>
      </c>
      <c r="P34" s="176">
        <f t="shared" ref="P34:W34" si="0">SUM(P17:P33)</f>
        <v>347.1</v>
      </c>
      <c r="Q34" s="176">
        <f t="shared" si="0"/>
        <v>48.9</v>
      </c>
      <c r="R34" s="176">
        <f t="shared" si="0"/>
        <v>288.3</v>
      </c>
      <c r="S34" s="176">
        <f t="shared" si="0"/>
        <v>1.71</v>
      </c>
      <c r="T34" s="176">
        <f t="shared" si="0"/>
        <v>132</v>
      </c>
      <c r="U34" s="176">
        <f t="shared" si="0"/>
        <v>0.25600000000000001</v>
      </c>
      <c r="V34" s="176">
        <f t="shared" si="0"/>
        <v>0.68500000000000005</v>
      </c>
      <c r="W34" s="176">
        <f t="shared" si="0"/>
        <v>2.64</v>
      </c>
      <c r="Y34" s="5"/>
    </row>
    <row r="35" spans="6:25" x14ac:dyDescent="0.25">
      <c r="F35" s="48"/>
      <c r="G35" s="26"/>
      <c r="H35" s="26"/>
      <c r="I35" s="27"/>
      <c r="J35" s="27"/>
      <c r="K35" s="27"/>
      <c r="L35" s="27"/>
      <c r="M35" s="27"/>
      <c r="N35" s="168">
        <f>N34/N119</f>
        <v>0.20968351033875063</v>
      </c>
      <c r="O35" s="254"/>
      <c r="P35" s="5"/>
      <c r="Q35" s="5"/>
      <c r="R35" s="5"/>
      <c r="W35" s="131"/>
      <c r="Y35" s="5"/>
    </row>
    <row r="36" spans="6:25" ht="14.25" customHeight="1" x14ac:dyDescent="0.3">
      <c r="F36" s="333" t="s">
        <v>203</v>
      </c>
      <c r="G36" s="333"/>
      <c r="H36" s="333"/>
      <c r="I36" s="333"/>
      <c r="J36" s="333"/>
      <c r="K36" s="333"/>
      <c r="L36" s="333"/>
      <c r="M36" s="333"/>
      <c r="N36" s="346"/>
      <c r="O36" s="254"/>
      <c r="P36" s="5"/>
      <c r="Q36" s="5"/>
      <c r="R36" s="5"/>
      <c r="S36" s="36"/>
      <c r="W36" s="131"/>
      <c r="Y36" s="5"/>
    </row>
    <row r="37" spans="6:25" x14ac:dyDescent="0.25">
      <c r="F37" s="4"/>
      <c r="G37" s="374" t="s">
        <v>44</v>
      </c>
      <c r="H37" s="374"/>
      <c r="I37" s="337">
        <v>255</v>
      </c>
      <c r="J37" s="337"/>
      <c r="K37" s="3">
        <v>1.1399999999999999</v>
      </c>
      <c r="L37" s="3">
        <v>0.63</v>
      </c>
      <c r="M37" s="3">
        <v>23.1</v>
      </c>
      <c r="N37" s="43">
        <v>91.23</v>
      </c>
      <c r="O37" s="173">
        <v>140</v>
      </c>
      <c r="P37" s="173">
        <v>8</v>
      </c>
      <c r="Q37" s="173">
        <v>12</v>
      </c>
      <c r="R37" s="173">
        <v>11</v>
      </c>
      <c r="S37" s="191" t="s">
        <v>349</v>
      </c>
      <c r="T37" s="191"/>
      <c r="U37" s="191" t="s">
        <v>350</v>
      </c>
      <c r="V37" s="191" t="s">
        <v>345</v>
      </c>
      <c r="W37" s="173">
        <v>25</v>
      </c>
      <c r="X37" s="11"/>
      <c r="Y37" s="5"/>
    </row>
    <row r="38" spans="6:25" hidden="1" x14ac:dyDescent="0.25">
      <c r="F38" s="4"/>
      <c r="G38" s="396" t="s">
        <v>176</v>
      </c>
      <c r="H38" s="393"/>
      <c r="I38" s="337">
        <v>55</v>
      </c>
      <c r="J38" s="337"/>
      <c r="K38" s="3"/>
      <c r="L38" s="3"/>
      <c r="M38" s="140"/>
      <c r="N38" s="43"/>
      <c r="O38" s="173"/>
      <c r="P38" s="173"/>
      <c r="Q38" s="173"/>
      <c r="R38" s="173"/>
      <c r="S38" s="173"/>
      <c r="T38" s="173"/>
      <c r="U38" s="173"/>
      <c r="V38" s="173"/>
      <c r="W38" s="173"/>
      <c r="X38" s="11"/>
      <c r="Y38" s="5"/>
    </row>
    <row r="39" spans="6:25" hidden="1" x14ac:dyDescent="0.25">
      <c r="F39" s="4"/>
      <c r="G39" s="374" t="s">
        <v>80</v>
      </c>
      <c r="H39" s="374"/>
      <c r="I39" s="337">
        <v>200</v>
      </c>
      <c r="J39" s="337"/>
      <c r="K39" s="3"/>
      <c r="L39" s="3"/>
      <c r="N39" s="48"/>
      <c r="O39" s="173"/>
      <c r="P39" s="173"/>
      <c r="Q39" s="173"/>
      <c r="R39" s="173"/>
      <c r="S39" s="173"/>
      <c r="T39" s="173"/>
      <c r="U39" s="173"/>
      <c r="V39" s="173"/>
      <c r="W39" s="173"/>
      <c r="X39" s="55"/>
      <c r="Y39" s="5"/>
    </row>
    <row r="40" spans="6:25" ht="17.25" customHeight="1" x14ac:dyDescent="0.25">
      <c r="F40" s="4"/>
      <c r="G40" s="340" t="s">
        <v>42</v>
      </c>
      <c r="H40" s="340"/>
      <c r="I40" s="337">
        <v>255</v>
      </c>
      <c r="J40" s="337"/>
      <c r="K40" s="3">
        <f>K37</f>
        <v>1.1399999999999999</v>
      </c>
      <c r="L40" s="3">
        <f>L37</f>
        <v>0.63</v>
      </c>
      <c r="M40" s="3">
        <f>M37</f>
        <v>23.1</v>
      </c>
      <c r="N40" s="43">
        <f>N37</f>
        <v>91.23</v>
      </c>
      <c r="O40" s="176">
        <f>SUM(O37:O39)</f>
        <v>140</v>
      </c>
      <c r="P40" s="176">
        <f t="shared" ref="P40:W40" si="1">SUM(P37:P39)</f>
        <v>8</v>
      </c>
      <c r="Q40" s="176">
        <f t="shared" si="1"/>
        <v>12</v>
      </c>
      <c r="R40" s="176">
        <f t="shared" si="1"/>
        <v>11</v>
      </c>
      <c r="S40" s="176">
        <v>2.2000000000000002</v>
      </c>
      <c r="T40" s="176"/>
      <c r="U40" s="176">
        <v>0.03</v>
      </c>
      <c r="V40" s="176">
        <v>0.02</v>
      </c>
      <c r="W40" s="176">
        <f t="shared" si="1"/>
        <v>25</v>
      </c>
      <c r="X40" s="11"/>
      <c r="Y40" s="5"/>
    </row>
    <row r="41" spans="6:25" ht="18" customHeight="1" x14ac:dyDescent="0.25">
      <c r="F41" s="48"/>
      <c r="G41" s="26"/>
      <c r="H41" s="26"/>
      <c r="I41" s="27"/>
      <c r="J41" s="27"/>
      <c r="K41" s="27"/>
      <c r="L41" s="27"/>
      <c r="M41" s="27"/>
      <c r="N41" s="168">
        <f>N40/N119</f>
        <v>3.0221218124118012E-2</v>
      </c>
      <c r="O41" s="254"/>
      <c r="P41" s="5"/>
      <c r="Q41" s="5"/>
      <c r="R41" s="5"/>
      <c r="S41" s="31"/>
      <c r="T41" s="11"/>
      <c r="U41" s="11"/>
      <c r="V41" s="11"/>
      <c r="W41" s="202"/>
      <c r="X41" s="11"/>
      <c r="Y41" s="5"/>
    </row>
    <row r="42" spans="6:25" ht="15" customHeight="1" x14ac:dyDescent="0.25">
      <c r="F42" s="333" t="s">
        <v>45</v>
      </c>
      <c r="G42" s="333"/>
      <c r="H42" s="333"/>
      <c r="I42" s="333"/>
      <c r="J42" s="333"/>
      <c r="K42" s="333"/>
      <c r="L42" s="333"/>
      <c r="M42" s="333"/>
      <c r="N42" s="346"/>
      <c r="O42" s="254"/>
      <c r="P42" s="5"/>
      <c r="Q42" s="5"/>
      <c r="R42" s="5"/>
      <c r="S42" s="31"/>
      <c r="T42" s="33"/>
      <c r="U42" s="11"/>
      <c r="V42" s="11"/>
      <c r="W42" s="202"/>
      <c r="X42" s="11"/>
      <c r="Y42" s="5"/>
    </row>
    <row r="43" spans="6:25" ht="28.5" customHeight="1" x14ac:dyDescent="0.25">
      <c r="F43" s="29">
        <v>24</v>
      </c>
      <c r="G43" s="395" t="s">
        <v>81</v>
      </c>
      <c r="H43" s="395"/>
      <c r="I43" s="346">
        <v>100</v>
      </c>
      <c r="J43" s="348"/>
      <c r="K43" s="9">
        <v>0.76</v>
      </c>
      <c r="L43" s="9">
        <v>3.13</v>
      </c>
      <c r="M43" s="9">
        <v>4.03</v>
      </c>
      <c r="N43" s="105">
        <v>45.35</v>
      </c>
      <c r="O43" s="173">
        <v>414</v>
      </c>
      <c r="P43" s="173">
        <v>38</v>
      </c>
      <c r="Q43" s="173">
        <v>32</v>
      </c>
      <c r="R43" s="173">
        <v>67.8</v>
      </c>
      <c r="S43" s="175">
        <v>1.6</v>
      </c>
      <c r="T43" s="173"/>
      <c r="U43" s="173">
        <v>0.08</v>
      </c>
      <c r="V43" s="173">
        <v>0.06</v>
      </c>
      <c r="W43" s="173">
        <v>16.399999999999999</v>
      </c>
      <c r="X43" s="1"/>
      <c r="Y43" s="5"/>
    </row>
    <row r="44" spans="6:25" hidden="1" x14ac:dyDescent="0.25">
      <c r="F44" s="10"/>
      <c r="G44" s="382" t="s">
        <v>82</v>
      </c>
      <c r="H44" s="382"/>
      <c r="I44" s="10">
        <v>42</v>
      </c>
      <c r="J44" s="10">
        <v>40</v>
      </c>
      <c r="K44" s="4"/>
      <c r="L44" s="4"/>
      <c r="M44" s="4"/>
      <c r="N44" s="48"/>
      <c r="O44" s="254"/>
      <c r="P44" s="5"/>
      <c r="Q44" s="5"/>
      <c r="R44" s="5"/>
      <c r="S44" s="32"/>
      <c r="T44" s="11"/>
      <c r="U44" s="1"/>
      <c r="V44" s="1"/>
      <c r="W44" s="260"/>
      <c r="X44" s="1"/>
      <c r="Y44" s="5"/>
    </row>
    <row r="45" spans="6:25" hidden="1" x14ac:dyDescent="0.25">
      <c r="F45" s="10"/>
      <c r="G45" s="382" t="s">
        <v>83</v>
      </c>
      <c r="H45" s="382"/>
      <c r="I45" s="10">
        <v>18</v>
      </c>
      <c r="J45" s="10">
        <v>13</v>
      </c>
      <c r="K45" s="4"/>
      <c r="L45" s="4"/>
      <c r="M45" s="4"/>
      <c r="N45" s="48"/>
      <c r="O45" s="254"/>
      <c r="P45" s="5"/>
      <c r="Q45" s="5"/>
      <c r="R45" s="5"/>
      <c r="S45" s="31"/>
      <c r="T45" s="54"/>
      <c r="U45" s="1"/>
      <c r="V45" s="1"/>
      <c r="W45" s="260"/>
      <c r="X45" s="1"/>
      <c r="Y45" s="5"/>
    </row>
    <row r="46" spans="6:25" hidden="1" x14ac:dyDescent="0.25">
      <c r="F46" s="10"/>
      <c r="G46" s="382" t="s">
        <v>84</v>
      </c>
      <c r="H46" s="382"/>
      <c r="I46" s="10">
        <v>53</v>
      </c>
      <c r="J46" s="10">
        <v>45</v>
      </c>
      <c r="K46" s="4"/>
      <c r="L46" s="4"/>
      <c r="M46" s="4"/>
      <c r="N46" s="48"/>
      <c r="O46" s="254"/>
      <c r="P46" s="5"/>
      <c r="Q46" s="5"/>
      <c r="R46" s="5"/>
      <c r="S46" s="31"/>
      <c r="T46" s="11"/>
      <c r="U46" s="1"/>
      <c r="V46" s="1"/>
      <c r="W46" s="260"/>
      <c r="X46" s="1"/>
      <c r="Y46" s="5"/>
    </row>
    <row r="47" spans="6:25" hidden="1" x14ac:dyDescent="0.25">
      <c r="F47" s="10"/>
      <c r="G47" s="382" t="s">
        <v>10</v>
      </c>
      <c r="H47" s="382"/>
      <c r="I47" s="10">
        <v>3</v>
      </c>
      <c r="J47" s="10">
        <v>3</v>
      </c>
      <c r="K47" s="4"/>
      <c r="L47" s="4"/>
      <c r="M47" s="4"/>
      <c r="N47" s="48"/>
      <c r="O47" s="254"/>
      <c r="P47" s="5"/>
      <c r="Q47" s="5"/>
      <c r="R47" s="5"/>
      <c r="T47" s="11"/>
      <c r="U47" s="21"/>
      <c r="V47" s="21"/>
      <c r="W47" s="257"/>
      <c r="X47" s="21"/>
      <c r="Y47" s="5"/>
    </row>
    <row r="48" spans="6:25" x14ac:dyDescent="0.25">
      <c r="F48" s="10">
        <v>27</v>
      </c>
      <c r="G48" s="374" t="s">
        <v>85</v>
      </c>
      <c r="H48" s="374"/>
      <c r="I48" s="337">
        <v>250</v>
      </c>
      <c r="J48" s="337"/>
      <c r="K48" s="56">
        <v>1.9</v>
      </c>
      <c r="L48" s="56">
        <v>6.66</v>
      </c>
      <c r="M48" s="56">
        <v>10.81</v>
      </c>
      <c r="N48" s="209">
        <v>111.11</v>
      </c>
      <c r="O48" s="173">
        <v>256.60000000000002</v>
      </c>
      <c r="P48" s="173">
        <v>33</v>
      </c>
      <c r="Q48" s="173">
        <v>17.5</v>
      </c>
      <c r="R48" s="173">
        <v>36.6</v>
      </c>
      <c r="S48" s="195">
        <v>0.83</v>
      </c>
      <c r="T48" s="173"/>
      <c r="U48" s="173">
        <v>0.03</v>
      </c>
      <c r="V48" s="173">
        <v>0.03</v>
      </c>
      <c r="W48" s="173">
        <v>7.08</v>
      </c>
      <c r="X48" s="11"/>
      <c r="Y48" s="5"/>
    </row>
    <row r="49" spans="6:26" hidden="1" x14ac:dyDescent="0.25">
      <c r="F49" s="4"/>
      <c r="G49" s="382"/>
      <c r="H49" s="382"/>
      <c r="I49" s="10"/>
      <c r="J49" s="10"/>
      <c r="K49" s="4"/>
      <c r="L49" s="4"/>
      <c r="M49" s="4"/>
      <c r="N49" s="48"/>
      <c r="O49" s="173"/>
      <c r="P49" s="173"/>
      <c r="Q49" s="173"/>
      <c r="R49" s="173"/>
      <c r="S49" s="173"/>
      <c r="T49" s="173"/>
      <c r="U49" s="176"/>
      <c r="V49" s="176"/>
      <c r="W49" s="176"/>
      <c r="X49" s="15"/>
      <c r="Y49" s="5"/>
    </row>
    <row r="50" spans="6:26" hidden="1" x14ac:dyDescent="0.25">
      <c r="F50" s="4"/>
      <c r="G50" s="381" t="s">
        <v>148</v>
      </c>
      <c r="H50" s="382"/>
      <c r="I50" s="10">
        <v>50</v>
      </c>
      <c r="J50" s="10">
        <v>40</v>
      </c>
      <c r="K50" s="4"/>
      <c r="L50" s="4"/>
      <c r="M50" s="4"/>
      <c r="N50" s="48"/>
      <c r="O50" s="173"/>
      <c r="P50" s="173"/>
      <c r="Q50" s="173"/>
      <c r="R50" s="173"/>
      <c r="S50" s="175"/>
      <c r="T50" s="173"/>
      <c r="U50" s="173"/>
      <c r="V50" s="173"/>
      <c r="W50" s="173"/>
      <c r="X50" s="11"/>
      <c r="Y50" s="5"/>
    </row>
    <row r="51" spans="6:26" hidden="1" x14ac:dyDescent="0.25">
      <c r="F51" s="4"/>
      <c r="G51" s="382" t="s">
        <v>5</v>
      </c>
      <c r="H51" s="382"/>
      <c r="I51" s="10">
        <v>35</v>
      </c>
      <c r="J51" s="10">
        <v>26</v>
      </c>
      <c r="K51" s="4"/>
      <c r="L51" s="4"/>
      <c r="M51" s="4"/>
      <c r="N51" s="48"/>
      <c r="O51" s="173"/>
      <c r="P51" s="173"/>
      <c r="Q51" s="173"/>
      <c r="R51" s="173"/>
      <c r="S51" s="175"/>
      <c r="T51" s="173"/>
      <c r="U51" s="176"/>
      <c r="V51" s="176"/>
      <c r="W51" s="176"/>
      <c r="X51" s="1"/>
      <c r="Y51" s="5"/>
    </row>
    <row r="52" spans="6:26" hidden="1" x14ac:dyDescent="0.25">
      <c r="F52" s="4"/>
      <c r="G52" s="382" t="s">
        <v>47</v>
      </c>
      <c r="H52" s="382"/>
      <c r="I52" s="10">
        <v>60</v>
      </c>
      <c r="J52" s="10">
        <v>48</v>
      </c>
      <c r="K52" s="4"/>
      <c r="L52" s="4"/>
      <c r="M52" s="4"/>
      <c r="N52" s="48"/>
      <c r="O52" s="173"/>
      <c r="P52" s="173"/>
      <c r="Q52" s="173"/>
      <c r="R52" s="173"/>
      <c r="S52" s="173"/>
      <c r="T52" s="173"/>
      <c r="U52" s="173"/>
      <c r="V52" s="173"/>
      <c r="W52" s="173"/>
      <c r="X52" s="11"/>
      <c r="Y52" s="5"/>
    </row>
    <row r="53" spans="6:26" hidden="1" x14ac:dyDescent="0.25">
      <c r="F53" s="4"/>
      <c r="G53" s="382" t="s">
        <v>53</v>
      </c>
      <c r="H53" s="382"/>
      <c r="I53" s="10">
        <v>15</v>
      </c>
      <c r="J53" s="10">
        <v>12</v>
      </c>
      <c r="K53" s="4"/>
      <c r="L53" s="4"/>
      <c r="M53" s="4"/>
      <c r="N53" s="48"/>
      <c r="O53" s="173"/>
      <c r="P53" s="173"/>
      <c r="Q53" s="173"/>
      <c r="R53" s="173"/>
      <c r="S53" s="173"/>
      <c r="T53" s="173"/>
      <c r="U53" s="173"/>
      <c r="V53" s="173"/>
      <c r="W53" s="173"/>
      <c r="X53" s="11"/>
      <c r="Y53" s="5"/>
    </row>
    <row r="54" spans="6:26" hidden="1" x14ac:dyDescent="0.25">
      <c r="F54" s="4"/>
      <c r="G54" s="382" t="s">
        <v>49</v>
      </c>
      <c r="H54" s="382"/>
      <c r="I54" s="10">
        <v>10</v>
      </c>
      <c r="J54" s="10">
        <v>8</v>
      </c>
      <c r="K54" s="4"/>
      <c r="L54" s="4"/>
      <c r="M54" s="4"/>
      <c r="N54" s="48"/>
      <c r="O54" s="173"/>
      <c r="P54" s="173"/>
      <c r="Q54" s="173"/>
      <c r="R54" s="173"/>
      <c r="S54" s="195"/>
      <c r="T54" s="173"/>
      <c r="U54" s="176"/>
      <c r="V54" s="176"/>
      <c r="W54" s="176"/>
      <c r="X54" s="1"/>
      <c r="Y54" s="5"/>
    </row>
    <row r="55" spans="6:26" hidden="1" x14ac:dyDescent="0.25">
      <c r="F55" s="4"/>
      <c r="G55" s="382" t="s">
        <v>7</v>
      </c>
      <c r="H55" s="382"/>
      <c r="I55" s="10">
        <v>10</v>
      </c>
      <c r="J55" s="10">
        <v>10</v>
      </c>
      <c r="K55" s="4"/>
      <c r="L55" s="4"/>
      <c r="M55" s="4"/>
      <c r="N55" s="48"/>
      <c r="O55" s="173"/>
      <c r="P55" s="173"/>
      <c r="Q55" s="173"/>
      <c r="R55" s="173"/>
      <c r="S55" s="195"/>
      <c r="T55" s="173"/>
      <c r="U55" s="213"/>
      <c r="V55" s="213"/>
      <c r="W55" s="213"/>
      <c r="X55" s="55"/>
      <c r="Y55" s="5"/>
    </row>
    <row r="56" spans="6:26" hidden="1" x14ac:dyDescent="0.25">
      <c r="F56" s="4"/>
      <c r="G56" s="382" t="s">
        <v>10</v>
      </c>
      <c r="H56" s="382"/>
      <c r="I56" s="10">
        <v>3</v>
      </c>
      <c r="J56" s="10">
        <v>3</v>
      </c>
      <c r="K56" s="4"/>
      <c r="L56" s="4"/>
      <c r="M56" s="4"/>
      <c r="N56" s="48"/>
      <c r="O56" s="173"/>
      <c r="P56" s="173"/>
      <c r="Q56" s="173"/>
      <c r="R56" s="173"/>
      <c r="S56" s="195"/>
      <c r="T56" s="173"/>
      <c r="U56" s="176"/>
      <c r="V56" s="176"/>
      <c r="W56" s="176"/>
      <c r="X56" s="1"/>
      <c r="Y56" s="5"/>
    </row>
    <row r="57" spans="6:26" hidden="1" x14ac:dyDescent="0.25">
      <c r="F57" s="4"/>
      <c r="G57" s="381"/>
      <c r="H57" s="382"/>
      <c r="I57" s="10"/>
      <c r="J57" s="10"/>
      <c r="K57" s="4"/>
      <c r="L57" s="4"/>
      <c r="M57" s="4"/>
      <c r="N57" s="48"/>
      <c r="O57" s="173"/>
      <c r="P57" s="173"/>
      <c r="Q57" s="173"/>
      <c r="R57" s="173"/>
      <c r="S57" s="195"/>
      <c r="T57" s="175"/>
      <c r="U57" s="176"/>
      <c r="V57" s="176"/>
      <c r="W57" s="176"/>
      <c r="X57" s="1"/>
      <c r="Y57" s="5"/>
    </row>
    <row r="58" spans="6:26" hidden="1" x14ac:dyDescent="0.25">
      <c r="F58" s="4"/>
      <c r="G58" s="382" t="s">
        <v>35</v>
      </c>
      <c r="H58" s="382"/>
      <c r="I58" s="10">
        <v>2</v>
      </c>
      <c r="J58" s="10">
        <v>2</v>
      </c>
      <c r="K58" s="4"/>
      <c r="L58" s="4"/>
      <c r="M58" s="4"/>
      <c r="N58" s="48"/>
      <c r="O58" s="173"/>
      <c r="P58" s="173"/>
      <c r="Q58" s="173"/>
      <c r="R58" s="173"/>
      <c r="S58" s="195"/>
      <c r="T58" s="173"/>
      <c r="U58" s="173"/>
      <c r="V58" s="173"/>
      <c r="W58" s="173"/>
      <c r="X58" s="11"/>
      <c r="Y58" s="5"/>
    </row>
    <row r="59" spans="6:26" hidden="1" x14ac:dyDescent="0.25">
      <c r="F59" s="4"/>
      <c r="G59" s="381" t="s">
        <v>41</v>
      </c>
      <c r="H59" s="382"/>
      <c r="I59" s="10">
        <v>200</v>
      </c>
      <c r="J59" s="10">
        <v>200</v>
      </c>
      <c r="K59" s="4"/>
      <c r="L59" s="4"/>
      <c r="M59" s="4"/>
      <c r="N59" s="48"/>
      <c r="O59" s="173"/>
      <c r="P59" s="173"/>
      <c r="Q59" s="173"/>
      <c r="R59" s="173"/>
      <c r="S59" s="175"/>
      <c r="T59" s="173"/>
      <c r="U59" s="176"/>
      <c r="V59" s="176"/>
      <c r="W59" s="176"/>
      <c r="X59" s="1"/>
      <c r="Y59" s="5"/>
    </row>
    <row r="60" spans="6:26" ht="18" customHeight="1" x14ac:dyDescent="0.25">
      <c r="F60" s="29">
        <v>244</v>
      </c>
      <c r="G60" s="375" t="s">
        <v>274</v>
      </c>
      <c r="H60" s="376"/>
      <c r="I60" s="333">
        <v>250</v>
      </c>
      <c r="J60" s="333"/>
      <c r="K60" s="9">
        <v>16.34</v>
      </c>
      <c r="L60" s="9">
        <v>18.29</v>
      </c>
      <c r="M60" s="9">
        <v>46.31</v>
      </c>
      <c r="N60" s="105">
        <v>409.63</v>
      </c>
      <c r="O60" s="173">
        <v>347</v>
      </c>
      <c r="P60" s="173">
        <v>14.23</v>
      </c>
      <c r="Q60" s="173">
        <v>39.200000000000003</v>
      </c>
      <c r="R60" s="173">
        <v>200</v>
      </c>
      <c r="S60" s="195">
        <v>2.65</v>
      </c>
      <c r="T60" s="195"/>
      <c r="U60" s="173">
        <v>0.06</v>
      </c>
      <c r="V60" s="173">
        <v>0.11</v>
      </c>
      <c r="W60" s="173">
        <v>1.28</v>
      </c>
      <c r="X60" s="1"/>
      <c r="Y60" s="54"/>
      <c r="Z60" s="5"/>
    </row>
    <row r="61" spans="6:26" hidden="1" x14ac:dyDescent="0.25">
      <c r="F61" s="10"/>
      <c r="G61" s="382" t="s">
        <v>97</v>
      </c>
      <c r="H61" s="382"/>
      <c r="I61" s="10">
        <v>110</v>
      </c>
      <c r="J61" s="10">
        <v>81</v>
      </c>
      <c r="K61" s="4"/>
      <c r="L61" s="4"/>
      <c r="M61" s="4"/>
      <c r="N61" s="48"/>
      <c r="O61" s="173"/>
      <c r="P61" s="173"/>
      <c r="Q61" s="173"/>
      <c r="R61" s="173"/>
      <c r="S61" s="173"/>
      <c r="T61" s="173"/>
      <c r="U61" s="173"/>
      <c r="V61" s="173"/>
      <c r="W61" s="173"/>
      <c r="X61" s="35"/>
      <c r="Y61" s="11"/>
      <c r="Z61" s="5"/>
    </row>
    <row r="62" spans="6:26" hidden="1" x14ac:dyDescent="0.25">
      <c r="F62" s="10"/>
      <c r="G62" s="382" t="s">
        <v>53</v>
      </c>
      <c r="H62" s="382"/>
      <c r="I62" s="10">
        <v>25</v>
      </c>
      <c r="J62" s="10">
        <v>20</v>
      </c>
      <c r="K62" s="4"/>
      <c r="L62" s="4"/>
      <c r="M62" s="4"/>
      <c r="N62" s="48"/>
      <c r="O62" s="173"/>
      <c r="P62" s="173"/>
      <c r="Q62" s="173"/>
      <c r="R62" s="173"/>
      <c r="S62" s="173"/>
      <c r="T62" s="173"/>
      <c r="U62" s="173"/>
      <c r="V62" s="173"/>
      <c r="W62" s="173"/>
      <c r="X62" s="11"/>
      <c r="Y62" s="54"/>
      <c r="Z62" s="5"/>
    </row>
    <row r="63" spans="6:26" hidden="1" x14ac:dyDescent="0.25">
      <c r="F63" s="10"/>
      <c r="G63" s="382" t="s">
        <v>31</v>
      </c>
      <c r="H63" s="382"/>
      <c r="I63" s="10">
        <v>68</v>
      </c>
      <c r="J63" s="10">
        <v>68</v>
      </c>
      <c r="K63" s="4"/>
      <c r="L63" s="4"/>
      <c r="M63" s="4"/>
      <c r="N63" s="48"/>
      <c r="O63" s="173"/>
      <c r="P63" s="173"/>
      <c r="Q63" s="173"/>
      <c r="R63" s="173"/>
      <c r="S63" s="173"/>
      <c r="T63" s="173"/>
      <c r="U63" s="173"/>
      <c r="V63" s="173"/>
      <c r="W63" s="173"/>
      <c r="X63" s="11"/>
      <c r="Y63" s="54"/>
      <c r="Z63" s="5"/>
    </row>
    <row r="64" spans="6:26" hidden="1" x14ac:dyDescent="0.25">
      <c r="F64" s="10"/>
      <c r="G64" s="382" t="s">
        <v>9</v>
      </c>
      <c r="H64" s="382"/>
      <c r="I64" s="10">
        <v>15</v>
      </c>
      <c r="J64" s="10">
        <v>15</v>
      </c>
      <c r="K64" s="4"/>
      <c r="L64" s="4"/>
      <c r="M64" s="4"/>
      <c r="N64" s="48"/>
      <c r="O64" s="173"/>
      <c r="P64" s="173"/>
      <c r="Q64" s="173"/>
      <c r="R64" s="173"/>
      <c r="S64" s="173"/>
      <c r="T64" s="173"/>
      <c r="U64" s="173"/>
      <c r="V64" s="173"/>
      <c r="W64" s="173"/>
      <c r="X64" s="1"/>
      <c r="Y64" s="54"/>
      <c r="Z64" s="5"/>
    </row>
    <row r="65" spans="6:27" hidden="1" x14ac:dyDescent="0.25">
      <c r="F65" s="10"/>
      <c r="G65" s="382" t="s">
        <v>49</v>
      </c>
      <c r="H65" s="382"/>
      <c r="I65" s="10">
        <v>20</v>
      </c>
      <c r="J65" s="10">
        <v>16</v>
      </c>
      <c r="K65" s="91"/>
      <c r="L65" s="91"/>
      <c r="M65" s="91"/>
      <c r="N65" s="199"/>
      <c r="O65" s="173"/>
      <c r="P65" s="173"/>
      <c r="Q65" s="173"/>
      <c r="R65" s="173"/>
      <c r="S65" s="173"/>
      <c r="T65" s="173"/>
      <c r="U65" s="173"/>
      <c r="V65" s="173"/>
      <c r="W65" s="173"/>
      <c r="X65" s="1"/>
      <c r="Y65" s="54"/>
      <c r="Z65" s="5"/>
    </row>
    <row r="66" spans="6:27" hidden="1" x14ac:dyDescent="0.25">
      <c r="F66" s="4"/>
      <c r="G66" s="381" t="s">
        <v>41</v>
      </c>
      <c r="H66" s="382"/>
      <c r="I66" s="10">
        <v>160</v>
      </c>
      <c r="J66" s="10">
        <v>160</v>
      </c>
      <c r="K66" s="91"/>
      <c r="L66" s="91"/>
      <c r="M66" s="91"/>
      <c r="N66" s="199"/>
      <c r="O66" s="173"/>
      <c r="P66" s="173"/>
      <c r="Q66" s="173"/>
      <c r="R66" s="173"/>
      <c r="S66" s="173"/>
      <c r="T66" s="173"/>
      <c r="U66" s="173"/>
      <c r="V66" s="173"/>
      <c r="W66" s="173"/>
      <c r="X66" s="1"/>
      <c r="Y66" s="54"/>
      <c r="Z66" s="5"/>
    </row>
    <row r="67" spans="6:27" hidden="1" x14ac:dyDescent="0.25">
      <c r="F67" s="10"/>
      <c r="G67" s="19"/>
      <c r="H67" s="19"/>
      <c r="I67" s="10"/>
      <c r="J67" s="59"/>
      <c r="K67" s="4"/>
      <c r="L67" s="4"/>
      <c r="M67" s="4"/>
      <c r="N67" s="48"/>
      <c r="O67" s="173">
        <v>65.23</v>
      </c>
      <c r="P67" s="173">
        <v>9.3800000000000008</v>
      </c>
      <c r="Q67" s="173">
        <v>16</v>
      </c>
      <c r="R67" s="173">
        <v>86.7</v>
      </c>
      <c r="S67" s="173">
        <v>2.7</v>
      </c>
      <c r="T67" s="173"/>
      <c r="U67" s="173">
        <v>0.2</v>
      </c>
      <c r="V67" s="173">
        <v>0.22</v>
      </c>
      <c r="W67" s="173"/>
      <c r="X67" s="1"/>
      <c r="Y67" s="11"/>
      <c r="Z67" s="5"/>
    </row>
    <row r="68" spans="6:27" ht="27.75" customHeight="1" x14ac:dyDescent="0.25">
      <c r="F68" s="10"/>
      <c r="G68" s="334" t="s">
        <v>38</v>
      </c>
      <c r="H68" s="334"/>
      <c r="I68" s="346">
        <v>75</v>
      </c>
      <c r="J68" s="348"/>
      <c r="K68" s="9">
        <v>5.7</v>
      </c>
      <c r="L68" s="9">
        <v>1.2</v>
      </c>
      <c r="M68" s="9">
        <v>35.9</v>
      </c>
      <c r="N68" s="105">
        <v>176.2</v>
      </c>
      <c r="O68" s="173">
        <v>65.23</v>
      </c>
      <c r="P68" s="173">
        <v>9.3800000000000008</v>
      </c>
      <c r="Q68" s="173">
        <v>16</v>
      </c>
      <c r="R68" s="173">
        <v>86.7</v>
      </c>
      <c r="S68" s="173">
        <v>2.7</v>
      </c>
      <c r="T68" s="173"/>
      <c r="U68" s="173">
        <v>0.2</v>
      </c>
      <c r="V68" s="173">
        <v>0.22</v>
      </c>
      <c r="W68" s="176"/>
      <c r="X68" s="1"/>
      <c r="Y68" s="11"/>
      <c r="Z68" s="5"/>
    </row>
    <row r="69" spans="6:27" ht="30" customHeight="1" x14ac:dyDescent="0.25">
      <c r="F69" s="10"/>
      <c r="G69" s="395" t="s">
        <v>17</v>
      </c>
      <c r="H69" s="395"/>
      <c r="I69" s="333">
        <v>50</v>
      </c>
      <c r="J69" s="333"/>
      <c r="K69" s="9">
        <v>3.6</v>
      </c>
      <c r="L69" s="9">
        <v>0.56000000000000005</v>
      </c>
      <c r="M69" s="9">
        <v>23.1</v>
      </c>
      <c r="N69" s="105">
        <v>118</v>
      </c>
      <c r="O69" s="173">
        <v>43.48</v>
      </c>
      <c r="P69" s="173">
        <v>6.25</v>
      </c>
      <c r="Q69" s="173">
        <v>10.6</v>
      </c>
      <c r="R69" s="173">
        <v>57.8</v>
      </c>
      <c r="S69" s="173">
        <v>1.8</v>
      </c>
      <c r="T69" s="173"/>
      <c r="U69" s="173">
        <v>0.13</v>
      </c>
      <c r="V69" s="173">
        <v>0.14000000000000001</v>
      </c>
      <c r="W69" s="173"/>
      <c r="X69" s="1"/>
      <c r="Y69" s="11"/>
      <c r="Z69" s="5"/>
    </row>
    <row r="70" spans="6:27" ht="18.75" customHeight="1" x14ac:dyDescent="0.3">
      <c r="F70" s="10">
        <v>261</v>
      </c>
      <c r="G70" s="335" t="s">
        <v>88</v>
      </c>
      <c r="H70" s="335"/>
      <c r="I70" s="333">
        <v>200</v>
      </c>
      <c r="J70" s="333"/>
      <c r="K70" s="9">
        <v>0.32</v>
      </c>
      <c r="L70" s="9"/>
      <c r="M70" s="9">
        <v>22.74</v>
      </c>
      <c r="N70" s="105">
        <v>89.8</v>
      </c>
      <c r="O70" s="173">
        <v>10.3</v>
      </c>
      <c r="P70" s="173">
        <v>21.2</v>
      </c>
      <c r="Q70" s="173">
        <v>3.4</v>
      </c>
      <c r="R70" s="173">
        <v>3.4</v>
      </c>
      <c r="S70" s="175">
        <v>0.63</v>
      </c>
      <c r="T70" s="173"/>
      <c r="U70" s="173">
        <v>0.01</v>
      </c>
      <c r="V70" s="173">
        <v>0.05</v>
      </c>
      <c r="W70" s="173">
        <v>100</v>
      </c>
      <c r="X70" s="1"/>
      <c r="Y70" s="60"/>
      <c r="Z70" s="15"/>
      <c r="AA70" s="5"/>
    </row>
    <row r="71" spans="6:27" hidden="1" x14ac:dyDescent="0.25">
      <c r="F71" s="4"/>
      <c r="G71" s="350" t="s">
        <v>89</v>
      </c>
      <c r="H71" s="350"/>
      <c r="I71" s="2">
        <v>20</v>
      </c>
      <c r="J71" s="113">
        <v>20</v>
      </c>
      <c r="K71" s="9"/>
      <c r="L71" s="9"/>
      <c r="M71" s="9"/>
      <c r="N71" s="105"/>
      <c r="O71" s="254"/>
      <c r="P71" s="5"/>
      <c r="Q71" s="5"/>
      <c r="R71" s="34"/>
      <c r="U71" s="35"/>
      <c r="V71" s="35"/>
      <c r="W71" s="259"/>
      <c r="X71" s="35"/>
      <c r="Y71" s="61"/>
      <c r="Z71" s="15"/>
      <c r="AA71" s="5"/>
    </row>
    <row r="72" spans="6:27" ht="18.75" hidden="1" x14ac:dyDescent="0.3">
      <c r="F72" s="4"/>
      <c r="G72" s="350" t="s">
        <v>41</v>
      </c>
      <c r="H72" s="350"/>
      <c r="I72" s="2">
        <v>230</v>
      </c>
      <c r="J72" s="113">
        <v>230</v>
      </c>
      <c r="K72" s="9"/>
      <c r="L72" s="9"/>
      <c r="M72" s="9"/>
      <c r="N72" s="105"/>
      <c r="O72" s="254"/>
      <c r="P72" s="5"/>
      <c r="Q72" s="5"/>
      <c r="R72" s="5"/>
      <c r="S72" s="45"/>
      <c r="U72" s="11"/>
      <c r="V72" s="11"/>
      <c r="W72" s="202"/>
      <c r="X72" s="11"/>
      <c r="Y72" s="33"/>
      <c r="Z72" s="15"/>
      <c r="AA72" s="5"/>
    </row>
    <row r="73" spans="6:27" hidden="1" x14ac:dyDescent="0.25">
      <c r="F73" s="4"/>
      <c r="G73" s="350" t="s">
        <v>35</v>
      </c>
      <c r="H73" s="350"/>
      <c r="I73" s="2">
        <v>20</v>
      </c>
      <c r="J73" s="113">
        <v>20</v>
      </c>
      <c r="K73" s="9"/>
      <c r="L73" s="9"/>
      <c r="M73" s="9"/>
      <c r="N73" s="105"/>
      <c r="O73" s="254"/>
      <c r="P73" s="5"/>
      <c r="Q73" s="5"/>
      <c r="R73" s="47"/>
      <c r="S73" s="32"/>
      <c r="T73" s="11"/>
      <c r="U73" s="1"/>
      <c r="V73" s="1"/>
      <c r="W73" s="260"/>
      <c r="X73" s="1"/>
      <c r="Y73" s="11"/>
      <c r="Z73" s="5"/>
      <c r="AA73" s="5"/>
    </row>
    <row r="74" spans="6:27" hidden="1" x14ac:dyDescent="0.25">
      <c r="F74" s="4"/>
      <c r="G74" s="382" t="s">
        <v>58</v>
      </c>
      <c r="H74" s="382"/>
      <c r="I74" s="8">
        <v>20</v>
      </c>
      <c r="J74" s="8">
        <v>20</v>
      </c>
      <c r="K74" s="3"/>
      <c r="L74" s="3"/>
      <c r="M74" s="3"/>
      <c r="N74" s="43"/>
      <c r="O74" s="254"/>
      <c r="P74" s="5"/>
      <c r="Q74" s="5"/>
      <c r="R74" s="47"/>
      <c r="T74" s="11"/>
      <c r="U74" s="11"/>
      <c r="V74" s="11"/>
      <c r="W74" s="202"/>
      <c r="X74" s="11"/>
      <c r="Y74" s="11"/>
      <c r="Z74" s="5"/>
      <c r="AA74" s="5"/>
    </row>
    <row r="75" spans="6:27" ht="18.75" x14ac:dyDescent="0.3">
      <c r="F75" s="4"/>
      <c r="G75" s="340" t="s">
        <v>42</v>
      </c>
      <c r="H75" s="340"/>
      <c r="I75" s="341">
        <f>I43+I48+I60+I68+I69+I70</f>
        <v>925</v>
      </c>
      <c r="J75" s="342"/>
      <c r="K75" s="3">
        <f>SUM(K43:K73)</f>
        <v>28.62</v>
      </c>
      <c r="L75" s="3">
        <f>SUM(L43:L73)</f>
        <v>29.839999999999996</v>
      </c>
      <c r="M75" s="3">
        <f>SUM(M43:M73)</f>
        <v>142.89000000000001</v>
      </c>
      <c r="N75" s="43">
        <f>SUM(N43:N73)</f>
        <v>950.08999999999992</v>
      </c>
      <c r="O75" s="255">
        <f>O43+O48+O60+O68+O69+O70</f>
        <v>1136.6099999999999</v>
      </c>
      <c r="P75" s="251">
        <f t="shared" ref="P75:W75" si="2">P43+P48+P60+P68+P69+P70</f>
        <v>122.06</v>
      </c>
      <c r="Q75" s="251">
        <f t="shared" si="2"/>
        <v>118.7</v>
      </c>
      <c r="R75" s="251">
        <f t="shared" si="2"/>
        <v>452.29999999999995</v>
      </c>
      <c r="S75" s="251">
        <f t="shared" si="2"/>
        <v>10.210000000000001</v>
      </c>
      <c r="T75" s="251">
        <f t="shared" si="2"/>
        <v>0</v>
      </c>
      <c r="U75" s="251">
        <f t="shared" si="2"/>
        <v>0.51</v>
      </c>
      <c r="V75" s="251">
        <f t="shared" si="2"/>
        <v>0.6100000000000001</v>
      </c>
      <c r="W75" s="256">
        <f t="shared" si="2"/>
        <v>124.75999999999999</v>
      </c>
      <c r="X75" s="15"/>
      <c r="Y75" s="62"/>
      <c r="Z75" s="5"/>
      <c r="AA75" s="5"/>
    </row>
    <row r="76" spans="6:27" ht="15.75" customHeight="1" x14ac:dyDescent="0.3">
      <c r="F76" s="48"/>
      <c r="G76" s="26"/>
      <c r="H76" s="26"/>
      <c r="I76" s="27"/>
      <c r="J76" s="27"/>
      <c r="K76" s="27"/>
      <c r="L76" s="27"/>
      <c r="M76" s="27"/>
      <c r="N76" s="168">
        <f>N75/N119</f>
        <v>0.31473064921126032</v>
      </c>
      <c r="O76" s="254"/>
      <c r="P76" s="5"/>
      <c r="Q76" s="5"/>
      <c r="R76" s="47"/>
      <c r="U76" s="50"/>
      <c r="V76" s="50"/>
      <c r="W76" s="263"/>
      <c r="X76" s="50"/>
      <c r="Y76" s="62"/>
      <c r="Z76" s="5"/>
      <c r="AA76" s="5"/>
    </row>
    <row r="77" spans="6:27" x14ac:dyDescent="0.25">
      <c r="F77" s="333" t="s">
        <v>59</v>
      </c>
      <c r="G77" s="333"/>
      <c r="H77" s="333"/>
      <c r="I77" s="333"/>
      <c r="J77" s="333"/>
      <c r="K77" s="333"/>
      <c r="L77" s="333"/>
      <c r="M77" s="333"/>
      <c r="N77" s="346"/>
      <c r="O77" s="254"/>
      <c r="P77" s="5"/>
      <c r="Q77" s="5"/>
      <c r="R77" s="47"/>
      <c r="U77" s="34"/>
      <c r="V77" s="34"/>
      <c r="W77" s="258"/>
      <c r="X77" s="34"/>
      <c r="Y77" s="33"/>
      <c r="Z77" s="5"/>
    </row>
    <row r="78" spans="6:27" x14ac:dyDescent="0.25">
      <c r="F78" s="2">
        <v>389</v>
      </c>
      <c r="G78" s="374" t="s">
        <v>60</v>
      </c>
      <c r="H78" s="374"/>
      <c r="I78" s="337">
        <v>200</v>
      </c>
      <c r="J78" s="337"/>
      <c r="K78" s="3">
        <v>0.8</v>
      </c>
      <c r="L78" s="3">
        <v>0.6</v>
      </c>
      <c r="M78" s="3">
        <v>22</v>
      </c>
      <c r="N78" s="43">
        <v>92</v>
      </c>
      <c r="O78" s="173">
        <v>120</v>
      </c>
      <c r="P78" s="173">
        <v>14</v>
      </c>
      <c r="Q78" s="173">
        <v>8</v>
      </c>
      <c r="R78" s="173">
        <v>14</v>
      </c>
      <c r="S78" s="173">
        <v>1.4</v>
      </c>
      <c r="T78" s="173"/>
      <c r="U78" s="173">
        <v>0.02</v>
      </c>
      <c r="V78" s="173">
        <v>0.02</v>
      </c>
      <c r="W78" s="173">
        <v>4</v>
      </c>
      <c r="Y78" s="33"/>
      <c r="Z78" s="5"/>
    </row>
    <row r="79" spans="6:27" x14ac:dyDescent="0.25">
      <c r="F79" s="4"/>
      <c r="G79" s="374" t="s">
        <v>90</v>
      </c>
      <c r="H79" s="374"/>
      <c r="I79" s="337">
        <v>40</v>
      </c>
      <c r="J79" s="337"/>
      <c r="K79" s="3">
        <v>1.28</v>
      </c>
      <c r="L79" s="3">
        <v>1.1200000000000001</v>
      </c>
      <c r="M79" s="3">
        <v>32.36</v>
      </c>
      <c r="N79" s="43">
        <v>140</v>
      </c>
      <c r="O79" s="130">
        <v>5.6</v>
      </c>
      <c r="P79" s="130">
        <v>6.4</v>
      </c>
      <c r="Q79" s="130">
        <v>4</v>
      </c>
      <c r="R79" s="130">
        <v>14.4</v>
      </c>
      <c r="S79" s="130">
        <v>0.6</v>
      </c>
      <c r="T79" s="130">
        <v>1.2</v>
      </c>
      <c r="U79" s="130">
        <v>0.01</v>
      </c>
      <c r="V79" s="130">
        <v>0.11</v>
      </c>
      <c r="W79" s="176"/>
      <c r="X79" s="15"/>
      <c r="Y79" s="33"/>
      <c r="Z79" s="5"/>
    </row>
    <row r="80" spans="6:27" hidden="1" x14ac:dyDescent="0.25">
      <c r="F80" s="4"/>
      <c r="G80" s="382" t="s">
        <v>90</v>
      </c>
      <c r="H80" s="382"/>
      <c r="I80" s="29">
        <v>40</v>
      </c>
      <c r="J80" s="2">
        <v>40</v>
      </c>
      <c r="K80" s="4"/>
      <c r="L80" s="4"/>
      <c r="M80" s="4"/>
      <c r="N80" s="48"/>
      <c r="O80" s="254"/>
      <c r="P80" s="5"/>
      <c r="Q80" s="5"/>
      <c r="R80" s="5"/>
      <c r="S80" s="32"/>
      <c r="T80" s="11"/>
      <c r="U80" s="15"/>
      <c r="V80" s="15"/>
      <c r="W80" s="203"/>
      <c r="X80" s="15"/>
      <c r="Y80" s="33"/>
      <c r="Z80" s="5"/>
    </row>
    <row r="81" spans="6:26" hidden="1" x14ac:dyDescent="0.25">
      <c r="F81" s="4"/>
      <c r="G81" s="381" t="s">
        <v>246</v>
      </c>
      <c r="H81" s="382"/>
      <c r="I81" s="9">
        <v>20</v>
      </c>
      <c r="J81" s="9">
        <v>20</v>
      </c>
      <c r="K81" s="9">
        <v>0.54</v>
      </c>
      <c r="L81" s="9">
        <v>0.86</v>
      </c>
      <c r="M81" s="9">
        <v>16.46</v>
      </c>
      <c r="N81" s="105">
        <v>72.8</v>
      </c>
      <c r="O81" s="254"/>
      <c r="P81" s="5"/>
      <c r="Q81" s="5"/>
      <c r="R81" s="34"/>
      <c r="W81" s="131"/>
      <c r="Y81" s="61"/>
      <c r="Z81" s="5"/>
    </row>
    <row r="82" spans="6:26" x14ac:dyDescent="0.25">
      <c r="F82" s="4"/>
      <c r="G82" s="340" t="s">
        <v>42</v>
      </c>
      <c r="H82" s="340"/>
      <c r="I82" s="341">
        <v>240</v>
      </c>
      <c r="J82" s="342"/>
      <c r="K82" s="3">
        <f>SUM(K78:K81)</f>
        <v>2.62</v>
      </c>
      <c r="L82" s="3">
        <f>SUM(L78:L81)</f>
        <v>2.58</v>
      </c>
      <c r="M82" s="3">
        <f>SUM(M78:M81)</f>
        <v>70.819999999999993</v>
      </c>
      <c r="N82" s="43">
        <f>SUM(N78:N81)</f>
        <v>304.8</v>
      </c>
      <c r="O82" s="253">
        <f>SUM(O78:O81)</f>
        <v>125.6</v>
      </c>
      <c r="P82" s="253">
        <f t="shared" ref="P82:W82" si="3">SUM(P78:P81)</f>
        <v>20.399999999999999</v>
      </c>
      <c r="Q82" s="253">
        <f t="shared" si="3"/>
        <v>12</v>
      </c>
      <c r="R82" s="253">
        <f t="shared" si="3"/>
        <v>28.4</v>
      </c>
      <c r="S82" s="253">
        <f t="shared" si="3"/>
        <v>2</v>
      </c>
      <c r="T82" s="253">
        <f t="shared" si="3"/>
        <v>1.2</v>
      </c>
      <c r="U82" s="253">
        <f t="shared" si="3"/>
        <v>0.03</v>
      </c>
      <c r="V82" s="253">
        <f t="shared" si="3"/>
        <v>0.13</v>
      </c>
      <c r="W82" s="253">
        <f t="shared" si="3"/>
        <v>4</v>
      </c>
      <c r="Y82" s="33"/>
      <c r="Z82" s="5"/>
    </row>
    <row r="83" spans="6:26" ht="14.25" customHeight="1" x14ac:dyDescent="0.3">
      <c r="F83" s="48"/>
      <c r="G83" s="26"/>
      <c r="H83" s="26"/>
      <c r="I83" s="27"/>
      <c r="J83" s="27"/>
      <c r="K83" s="27"/>
      <c r="L83" s="27"/>
      <c r="M83" s="27"/>
      <c r="N83" s="168">
        <f>N82/N119</f>
        <v>0.10096927857317956</v>
      </c>
      <c r="O83" s="254"/>
      <c r="P83" s="5"/>
      <c r="Q83" s="5"/>
      <c r="R83" s="5"/>
      <c r="S83" s="36"/>
      <c r="W83" s="131"/>
      <c r="Y83" s="33"/>
      <c r="Z83" s="5"/>
    </row>
    <row r="84" spans="6:26" x14ac:dyDescent="0.25">
      <c r="F84" s="333" t="s">
        <v>74</v>
      </c>
      <c r="G84" s="333"/>
      <c r="H84" s="333"/>
      <c r="I84" s="333"/>
      <c r="J84" s="333"/>
      <c r="K84" s="333"/>
      <c r="L84" s="333"/>
      <c r="M84" s="333"/>
      <c r="N84" s="346"/>
      <c r="O84" s="254"/>
      <c r="P84" s="5"/>
      <c r="Q84" s="5"/>
      <c r="R84" s="47"/>
      <c r="S84" s="31"/>
      <c r="T84" s="11"/>
      <c r="U84" s="11"/>
      <c r="V84" s="11"/>
      <c r="W84" s="202"/>
      <c r="X84" s="11"/>
      <c r="Y84" s="63"/>
      <c r="Z84" s="5"/>
    </row>
    <row r="85" spans="6:26" ht="26.25" customHeight="1" x14ac:dyDescent="0.25">
      <c r="F85" s="29">
        <v>154</v>
      </c>
      <c r="G85" s="395" t="s">
        <v>86</v>
      </c>
      <c r="H85" s="395"/>
      <c r="I85" s="333">
        <v>150</v>
      </c>
      <c r="J85" s="333"/>
      <c r="K85" s="9">
        <v>8.34</v>
      </c>
      <c r="L85" s="9">
        <v>7.55</v>
      </c>
      <c r="M85" s="9">
        <v>9</v>
      </c>
      <c r="N85" s="105">
        <v>201</v>
      </c>
      <c r="O85" s="173">
        <v>286</v>
      </c>
      <c r="P85" s="173">
        <v>66.099999999999994</v>
      </c>
      <c r="Q85" s="173">
        <v>42.3</v>
      </c>
      <c r="R85" s="173">
        <v>142</v>
      </c>
      <c r="S85" s="173">
        <v>0.79</v>
      </c>
      <c r="T85" s="173">
        <v>5.0999999999999996</v>
      </c>
      <c r="U85" s="173">
        <v>0.04</v>
      </c>
      <c r="V85" s="173">
        <v>0.04</v>
      </c>
      <c r="W85" s="173">
        <v>3.29</v>
      </c>
      <c r="X85" s="55"/>
      <c r="Y85" s="5"/>
      <c r="Z85" s="5"/>
    </row>
    <row r="86" spans="6:26" hidden="1" x14ac:dyDescent="0.25">
      <c r="F86" s="10"/>
      <c r="G86" s="382" t="s">
        <v>301</v>
      </c>
      <c r="H86" s="382"/>
      <c r="I86" s="10">
        <v>244</v>
      </c>
      <c r="J86" s="10">
        <v>168</v>
      </c>
      <c r="K86" s="4"/>
      <c r="L86" s="4"/>
      <c r="M86" s="4"/>
      <c r="N86" s="48"/>
      <c r="O86" s="254"/>
      <c r="P86" s="5"/>
      <c r="Q86" s="5"/>
      <c r="R86" s="5"/>
      <c r="S86" s="31"/>
      <c r="T86" s="11"/>
      <c r="U86" s="11"/>
      <c r="V86" s="11"/>
      <c r="W86" s="202"/>
      <c r="X86" s="11"/>
      <c r="Y86" s="5"/>
      <c r="Z86" s="5"/>
    </row>
    <row r="87" spans="6:26" hidden="1" x14ac:dyDescent="0.25">
      <c r="F87" s="10"/>
      <c r="G87" s="382" t="s">
        <v>53</v>
      </c>
      <c r="H87" s="382"/>
      <c r="I87" s="10">
        <v>32</v>
      </c>
      <c r="J87" s="10">
        <v>25</v>
      </c>
      <c r="K87" s="4"/>
      <c r="L87" s="4"/>
      <c r="M87" s="4"/>
      <c r="N87" s="48"/>
      <c r="O87" s="254"/>
      <c r="P87" s="5"/>
      <c r="Q87" s="5"/>
      <c r="R87" s="5"/>
      <c r="S87" s="31"/>
      <c r="T87" s="33"/>
      <c r="U87" s="11"/>
      <c r="V87" s="11"/>
      <c r="W87" s="202"/>
      <c r="X87" s="11"/>
      <c r="Y87" s="5"/>
    </row>
    <row r="88" spans="6:26" hidden="1" x14ac:dyDescent="0.25">
      <c r="F88" s="10"/>
      <c r="G88" s="382" t="s">
        <v>49</v>
      </c>
      <c r="H88" s="382"/>
      <c r="I88" s="10">
        <v>17</v>
      </c>
      <c r="J88" s="10">
        <v>14</v>
      </c>
      <c r="K88" s="4"/>
      <c r="L88" s="4"/>
      <c r="M88" s="4"/>
      <c r="N88" s="48"/>
      <c r="O88" s="254"/>
      <c r="P88" s="5"/>
      <c r="Q88" s="5"/>
      <c r="R88" s="5"/>
      <c r="S88" s="31"/>
      <c r="T88" s="11"/>
      <c r="U88" s="11"/>
      <c r="V88" s="11"/>
      <c r="W88" s="202"/>
      <c r="X88" s="11"/>
      <c r="Y88" s="5"/>
    </row>
    <row r="89" spans="6:26" hidden="1" x14ac:dyDescent="0.25">
      <c r="F89" s="10"/>
      <c r="G89" s="382" t="s">
        <v>87</v>
      </c>
      <c r="H89" s="382"/>
      <c r="I89" s="10">
        <v>5</v>
      </c>
      <c r="J89" s="10">
        <v>5</v>
      </c>
      <c r="K89" s="4"/>
      <c r="L89" s="4"/>
      <c r="M89" s="4"/>
      <c r="N89" s="48"/>
      <c r="O89" s="254"/>
      <c r="P89" s="5"/>
      <c r="Q89" s="5"/>
      <c r="R89" s="5"/>
      <c r="S89" s="31"/>
      <c r="T89" s="11"/>
      <c r="U89" s="11"/>
      <c r="V89" s="11"/>
      <c r="W89" s="202"/>
      <c r="X89" s="11"/>
      <c r="Y89" s="5"/>
    </row>
    <row r="90" spans="6:26" hidden="1" x14ac:dyDescent="0.25">
      <c r="F90" s="10"/>
      <c r="G90" s="382" t="s">
        <v>35</v>
      </c>
      <c r="H90" s="382"/>
      <c r="I90" s="10">
        <v>2</v>
      </c>
      <c r="J90" s="10">
        <v>2</v>
      </c>
      <c r="K90" s="4"/>
      <c r="L90" s="4"/>
      <c r="M90" s="4"/>
      <c r="N90" s="48"/>
      <c r="O90" s="254"/>
      <c r="P90" s="5"/>
      <c r="Q90" s="5"/>
      <c r="R90" s="5"/>
      <c r="S90" s="31"/>
      <c r="T90" s="11"/>
      <c r="U90" s="11"/>
      <c r="V90" s="11"/>
      <c r="W90" s="202"/>
      <c r="X90" s="11"/>
      <c r="Y90" s="5"/>
    </row>
    <row r="91" spans="6:26" hidden="1" x14ac:dyDescent="0.25">
      <c r="F91" s="10"/>
      <c r="G91" s="39" t="s">
        <v>4</v>
      </c>
      <c r="H91" s="19"/>
      <c r="I91" s="10">
        <v>10</v>
      </c>
      <c r="J91" s="10">
        <v>10</v>
      </c>
      <c r="K91" s="4"/>
      <c r="L91" s="4"/>
      <c r="M91" s="4"/>
      <c r="N91" s="48"/>
      <c r="O91" s="254"/>
      <c r="P91" s="5"/>
      <c r="Q91" s="5"/>
      <c r="R91" s="5"/>
      <c r="S91" s="31"/>
      <c r="T91" s="11"/>
      <c r="U91" s="11"/>
      <c r="V91" s="11"/>
      <c r="W91" s="202"/>
      <c r="X91" s="11"/>
      <c r="Y91" s="5"/>
    </row>
    <row r="92" spans="6:26" hidden="1" x14ac:dyDescent="0.25">
      <c r="F92" s="10"/>
      <c r="G92" s="382" t="s">
        <v>10</v>
      </c>
      <c r="H92" s="382"/>
      <c r="I92" s="10">
        <v>4</v>
      </c>
      <c r="J92" s="10">
        <v>4</v>
      </c>
      <c r="K92" s="4"/>
      <c r="L92" s="4"/>
      <c r="M92" s="4"/>
      <c r="N92" s="48"/>
      <c r="O92" s="254"/>
      <c r="P92" s="5"/>
      <c r="Q92" s="5"/>
      <c r="R92" s="5"/>
      <c r="S92" s="32"/>
      <c r="T92" s="11"/>
      <c r="U92" s="1"/>
      <c r="V92" s="1"/>
      <c r="W92" s="260"/>
      <c r="X92" s="1"/>
      <c r="Y92" s="5"/>
    </row>
    <row r="93" spans="6:26" hidden="1" x14ac:dyDescent="0.25">
      <c r="F93" s="10"/>
      <c r="G93" s="381" t="s">
        <v>41</v>
      </c>
      <c r="H93" s="382"/>
      <c r="I93" s="10">
        <v>25</v>
      </c>
      <c r="J93" s="10">
        <v>25</v>
      </c>
      <c r="K93" s="91"/>
      <c r="L93" s="91"/>
      <c r="M93" s="91"/>
      <c r="N93" s="199"/>
      <c r="O93" s="254"/>
      <c r="P93" s="5"/>
      <c r="Q93" s="5"/>
      <c r="R93" s="5"/>
      <c r="S93" s="32"/>
      <c r="T93" s="11"/>
      <c r="U93" s="1"/>
      <c r="V93" s="1"/>
      <c r="W93" s="260"/>
      <c r="X93" s="1"/>
      <c r="Y93" s="5"/>
    </row>
    <row r="94" spans="6:26" x14ac:dyDescent="0.25">
      <c r="F94" s="8">
        <v>125</v>
      </c>
      <c r="G94" s="22" t="s">
        <v>213</v>
      </c>
      <c r="H94" s="22"/>
      <c r="I94" s="341">
        <v>250</v>
      </c>
      <c r="J94" s="345"/>
      <c r="K94" s="9">
        <v>4.22</v>
      </c>
      <c r="L94" s="9">
        <v>14.85</v>
      </c>
      <c r="M94" s="9">
        <v>33.46</v>
      </c>
      <c r="N94" s="105">
        <v>284.48</v>
      </c>
      <c r="O94" s="175">
        <v>996</v>
      </c>
      <c r="P94" s="173">
        <v>27.2</v>
      </c>
      <c r="Q94" s="173">
        <v>40.6</v>
      </c>
      <c r="R94" s="173">
        <v>110</v>
      </c>
      <c r="S94" s="173">
        <v>1.6</v>
      </c>
      <c r="T94" s="173"/>
      <c r="U94" s="173">
        <v>0.2</v>
      </c>
      <c r="V94" s="173">
        <v>0.14000000000000001</v>
      </c>
      <c r="W94" s="173">
        <v>28.8</v>
      </c>
      <c r="X94" s="1"/>
      <c r="Y94" s="5"/>
    </row>
    <row r="95" spans="6:26" hidden="1" x14ac:dyDescent="0.25">
      <c r="F95" s="8"/>
      <c r="G95" s="382" t="s">
        <v>5</v>
      </c>
      <c r="H95" s="382"/>
      <c r="I95" s="10">
        <v>310</v>
      </c>
      <c r="J95" s="10">
        <v>235</v>
      </c>
      <c r="K95" s="4"/>
      <c r="L95" s="4"/>
      <c r="M95" s="4"/>
      <c r="N95" s="48"/>
      <c r="O95" s="254"/>
      <c r="P95" s="5"/>
      <c r="Q95" s="5"/>
      <c r="R95" s="5"/>
      <c r="S95" s="32"/>
      <c r="T95" s="11"/>
      <c r="U95" s="1"/>
      <c r="V95" s="1"/>
      <c r="W95" s="260"/>
      <c r="X95" s="1"/>
      <c r="Y95" s="5"/>
    </row>
    <row r="96" spans="6:26" hidden="1" x14ac:dyDescent="0.25">
      <c r="F96" s="8"/>
      <c r="G96" s="382" t="s">
        <v>9</v>
      </c>
      <c r="H96" s="382"/>
      <c r="I96" s="10">
        <v>17</v>
      </c>
      <c r="J96" s="10">
        <v>17</v>
      </c>
      <c r="K96" s="4"/>
      <c r="L96" s="4"/>
      <c r="M96" s="4"/>
      <c r="N96" s="48"/>
      <c r="O96" s="254"/>
      <c r="P96" s="5"/>
      <c r="Q96" s="5"/>
      <c r="R96" s="5"/>
      <c r="S96" s="32"/>
      <c r="T96" s="11"/>
      <c r="U96" s="1"/>
      <c r="V96" s="1"/>
      <c r="W96" s="260"/>
      <c r="X96" s="1"/>
      <c r="Y96" s="5"/>
    </row>
    <row r="97" spans="6:25" x14ac:dyDescent="0.25">
      <c r="F97" s="10">
        <v>7</v>
      </c>
      <c r="G97" s="374" t="s">
        <v>91</v>
      </c>
      <c r="H97" s="374"/>
      <c r="I97" s="337">
        <v>70</v>
      </c>
      <c r="J97" s="337"/>
      <c r="K97" s="3">
        <v>1.17</v>
      </c>
      <c r="L97" s="3">
        <v>5.01</v>
      </c>
      <c r="M97" s="3">
        <v>3.2</v>
      </c>
      <c r="N97" s="43">
        <v>58.89</v>
      </c>
      <c r="O97" s="173">
        <v>198</v>
      </c>
      <c r="P97" s="173">
        <v>36.4</v>
      </c>
      <c r="Q97" s="173">
        <v>11.2</v>
      </c>
      <c r="R97" s="173">
        <v>23.8</v>
      </c>
      <c r="S97" s="173">
        <v>0.49</v>
      </c>
      <c r="T97" s="173"/>
      <c r="U97" s="175">
        <v>0.01</v>
      </c>
      <c r="V97" s="175">
        <v>0.01</v>
      </c>
      <c r="W97" s="175">
        <v>13.8</v>
      </c>
      <c r="X97" s="35"/>
      <c r="Y97" s="5"/>
    </row>
    <row r="98" spans="6:25" hidden="1" x14ac:dyDescent="0.25">
      <c r="F98" s="10"/>
      <c r="G98" s="382" t="s">
        <v>92</v>
      </c>
      <c r="H98" s="382"/>
      <c r="I98" s="10">
        <v>71</v>
      </c>
      <c r="J98" s="10">
        <v>61</v>
      </c>
      <c r="K98" s="4"/>
      <c r="L98" s="4"/>
      <c r="M98" s="4"/>
      <c r="N98" s="48"/>
      <c r="O98" s="254"/>
      <c r="P98" s="5"/>
      <c r="Q98" s="5"/>
      <c r="R98" s="5"/>
      <c r="W98" s="131"/>
      <c r="Y98" s="5"/>
    </row>
    <row r="99" spans="6:25" ht="18.75" hidden="1" x14ac:dyDescent="0.3">
      <c r="F99" s="10"/>
      <c r="G99" s="382" t="s">
        <v>49</v>
      </c>
      <c r="H99" s="382"/>
      <c r="I99" s="10">
        <v>6</v>
      </c>
      <c r="J99" s="10">
        <v>5</v>
      </c>
      <c r="K99" s="4"/>
      <c r="L99" s="4"/>
      <c r="M99" s="4"/>
      <c r="N99" s="48"/>
      <c r="O99" s="254"/>
      <c r="P99" s="5"/>
      <c r="Q99" s="5"/>
      <c r="R99" s="5"/>
      <c r="S99" s="40"/>
      <c r="W99" s="131"/>
      <c r="Y99" s="5"/>
    </row>
    <row r="100" spans="6:25" hidden="1" x14ac:dyDescent="0.25">
      <c r="F100" s="10"/>
      <c r="G100" s="382"/>
      <c r="H100" s="382"/>
      <c r="I100" s="10"/>
      <c r="J100" s="10"/>
      <c r="K100" s="4"/>
      <c r="L100" s="4"/>
      <c r="M100" s="4"/>
      <c r="N100" s="48"/>
      <c r="O100" s="254"/>
      <c r="P100" s="5"/>
      <c r="Q100" s="5"/>
      <c r="R100" s="5"/>
      <c r="T100" s="11"/>
      <c r="U100" s="11"/>
      <c r="V100" s="11"/>
      <c r="W100" s="202"/>
      <c r="X100" s="11"/>
      <c r="Y100" s="5"/>
    </row>
    <row r="101" spans="6:25" hidden="1" x14ac:dyDescent="0.25">
      <c r="F101" s="10"/>
      <c r="G101" s="382" t="s">
        <v>10</v>
      </c>
      <c r="H101" s="382"/>
      <c r="I101" s="10">
        <v>5</v>
      </c>
      <c r="J101" s="10">
        <v>5</v>
      </c>
      <c r="K101" s="4"/>
      <c r="L101" s="4"/>
      <c r="M101" s="4"/>
      <c r="N101" s="48"/>
      <c r="O101" s="254"/>
      <c r="P101" s="5"/>
      <c r="Q101" s="5"/>
      <c r="R101" s="5"/>
      <c r="S101" s="32"/>
      <c r="T101" s="11"/>
      <c r="U101" s="11"/>
      <c r="V101" s="11"/>
      <c r="W101" s="202"/>
      <c r="X101" s="11"/>
      <c r="Y101" s="5"/>
    </row>
    <row r="102" spans="6:25" ht="27" customHeight="1" x14ac:dyDescent="0.25">
      <c r="F102" s="10"/>
      <c r="G102" s="395" t="s">
        <v>17</v>
      </c>
      <c r="H102" s="395"/>
      <c r="I102" s="333">
        <v>50</v>
      </c>
      <c r="J102" s="333"/>
      <c r="K102" s="9">
        <v>3.6</v>
      </c>
      <c r="L102" s="9">
        <v>0.56000000000000005</v>
      </c>
      <c r="M102" s="9">
        <v>23.1</v>
      </c>
      <c r="N102" s="105">
        <v>118</v>
      </c>
      <c r="O102" s="173">
        <v>43.48</v>
      </c>
      <c r="P102" s="173">
        <v>6.25</v>
      </c>
      <c r="Q102" s="173">
        <v>10.6</v>
      </c>
      <c r="R102" s="173">
        <v>57.8</v>
      </c>
      <c r="S102" s="173">
        <v>1.8</v>
      </c>
      <c r="T102" s="173"/>
      <c r="U102" s="173">
        <v>0.13</v>
      </c>
      <c r="V102" s="173">
        <v>0.14000000000000001</v>
      </c>
      <c r="W102" s="261"/>
      <c r="X102" s="11"/>
      <c r="Y102" s="5"/>
    </row>
    <row r="103" spans="6:25" ht="30.75" customHeight="1" x14ac:dyDescent="0.25">
      <c r="F103" s="10"/>
      <c r="G103" s="375" t="s">
        <v>38</v>
      </c>
      <c r="H103" s="376"/>
      <c r="I103" s="346">
        <v>50</v>
      </c>
      <c r="J103" s="348"/>
      <c r="K103" s="9">
        <v>3.8</v>
      </c>
      <c r="L103" s="9">
        <v>0.8</v>
      </c>
      <c r="M103" s="9">
        <v>23.9</v>
      </c>
      <c r="N103" s="105">
        <v>117</v>
      </c>
      <c r="O103" s="173">
        <v>43</v>
      </c>
      <c r="P103" s="173">
        <v>6</v>
      </c>
      <c r="Q103" s="173">
        <v>10</v>
      </c>
      <c r="R103" s="173">
        <v>57</v>
      </c>
      <c r="S103" s="173">
        <v>1.8</v>
      </c>
      <c r="T103" s="173"/>
      <c r="U103" s="173">
        <v>0.13</v>
      </c>
      <c r="V103" s="173">
        <v>0.14000000000000001</v>
      </c>
      <c r="W103" s="97"/>
      <c r="X103" s="15"/>
      <c r="Y103" s="5"/>
    </row>
    <row r="104" spans="6:25" ht="21.75" customHeight="1" x14ac:dyDescent="0.25">
      <c r="F104" s="29">
        <v>209</v>
      </c>
      <c r="G104" s="338" t="s">
        <v>67</v>
      </c>
      <c r="H104" s="349"/>
      <c r="I104" s="333">
        <v>40</v>
      </c>
      <c r="J104" s="333"/>
      <c r="K104" s="9">
        <v>5.08</v>
      </c>
      <c r="L104" s="9">
        <v>4.3600000000000003</v>
      </c>
      <c r="M104" s="9">
        <v>0.28000000000000003</v>
      </c>
      <c r="N104" s="105">
        <v>62.8</v>
      </c>
      <c r="O104" s="173">
        <v>56</v>
      </c>
      <c r="P104" s="173">
        <v>22</v>
      </c>
      <c r="Q104" s="173">
        <v>4.8</v>
      </c>
      <c r="R104" s="173">
        <v>76</v>
      </c>
      <c r="S104" s="175">
        <v>1</v>
      </c>
      <c r="T104" s="173">
        <v>100</v>
      </c>
      <c r="U104" s="173">
        <v>0.03</v>
      </c>
      <c r="V104" s="173">
        <v>0.18</v>
      </c>
      <c r="W104" s="262"/>
      <c r="X104" s="15"/>
      <c r="Y104" s="5"/>
    </row>
    <row r="105" spans="6:25" x14ac:dyDescent="0.25">
      <c r="F105" s="10">
        <v>265</v>
      </c>
      <c r="G105" s="394" t="s">
        <v>204</v>
      </c>
      <c r="H105" s="394"/>
      <c r="I105" s="337">
        <v>200</v>
      </c>
      <c r="J105" s="337"/>
      <c r="K105" s="3">
        <v>0.18</v>
      </c>
      <c r="L105" s="3">
        <v>0.01</v>
      </c>
      <c r="M105" s="3">
        <v>12.44</v>
      </c>
      <c r="N105" s="43">
        <v>50.47</v>
      </c>
      <c r="O105" s="173">
        <v>21.3</v>
      </c>
      <c r="P105" s="173">
        <v>14.2</v>
      </c>
      <c r="Q105" s="173">
        <v>2.4</v>
      </c>
      <c r="R105" s="173">
        <v>4.4000000000000004</v>
      </c>
      <c r="S105" s="175">
        <v>0.36</v>
      </c>
      <c r="T105" s="173"/>
      <c r="U105" s="173"/>
      <c r="V105" s="173"/>
      <c r="W105" s="173">
        <v>2.83</v>
      </c>
      <c r="X105" s="11"/>
      <c r="Y105" s="5"/>
    </row>
    <row r="106" spans="6:25" hidden="1" x14ac:dyDescent="0.25">
      <c r="F106" s="4"/>
      <c r="G106" s="392" t="s">
        <v>11</v>
      </c>
      <c r="H106" s="392"/>
      <c r="I106" s="10">
        <v>0.2</v>
      </c>
      <c r="J106" s="10">
        <v>0.2</v>
      </c>
      <c r="K106" s="3"/>
      <c r="L106" s="3"/>
      <c r="M106" s="3"/>
      <c r="N106" s="43"/>
      <c r="O106" s="254"/>
      <c r="P106" s="5"/>
      <c r="Q106" s="5"/>
      <c r="R106" s="5"/>
      <c r="S106" s="32"/>
      <c r="T106" s="11"/>
      <c r="U106" s="11"/>
      <c r="V106" s="11"/>
      <c r="W106" s="202"/>
      <c r="X106" s="11"/>
      <c r="Y106" s="5"/>
    </row>
    <row r="107" spans="6:25" hidden="1" x14ac:dyDescent="0.25">
      <c r="F107" s="4"/>
      <c r="G107" s="392" t="s">
        <v>41</v>
      </c>
      <c r="H107" s="392"/>
      <c r="I107" s="10">
        <v>204</v>
      </c>
      <c r="J107" s="10">
        <v>204</v>
      </c>
      <c r="K107" s="3"/>
      <c r="L107" s="3"/>
      <c r="M107" s="3"/>
      <c r="N107" s="43"/>
      <c r="O107" s="254"/>
      <c r="P107" s="5"/>
      <c r="Q107" s="5"/>
      <c r="R107" s="5"/>
      <c r="S107" s="32"/>
      <c r="T107" s="11"/>
      <c r="U107" s="11"/>
      <c r="V107" s="11"/>
      <c r="W107" s="202"/>
      <c r="X107" s="11"/>
      <c r="Y107" s="5"/>
    </row>
    <row r="108" spans="6:25" hidden="1" x14ac:dyDescent="0.25">
      <c r="F108" s="4"/>
      <c r="G108" s="382" t="s">
        <v>94</v>
      </c>
      <c r="H108" s="382"/>
      <c r="I108" s="10">
        <v>8</v>
      </c>
      <c r="J108" s="10">
        <v>7</v>
      </c>
      <c r="K108" s="3"/>
      <c r="L108" s="3"/>
      <c r="M108" s="3"/>
      <c r="N108" s="43"/>
      <c r="O108" s="254"/>
      <c r="P108" s="5"/>
      <c r="Q108" s="5"/>
      <c r="R108" s="5"/>
      <c r="S108" s="32"/>
      <c r="T108" s="11"/>
      <c r="U108" s="1"/>
      <c r="V108" s="1"/>
      <c r="W108" s="260"/>
      <c r="X108" s="1"/>
      <c r="Y108" s="5"/>
    </row>
    <row r="109" spans="6:25" hidden="1" x14ac:dyDescent="0.25">
      <c r="F109" s="4"/>
      <c r="G109" s="393" t="s">
        <v>104</v>
      </c>
      <c r="H109" s="392"/>
      <c r="I109" s="10">
        <v>25</v>
      </c>
      <c r="J109" s="10">
        <v>25</v>
      </c>
      <c r="K109" s="3"/>
      <c r="L109" s="3"/>
      <c r="M109" s="3"/>
      <c r="N109" s="43"/>
      <c r="O109" s="254"/>
      <c r="P109" s="5"/>
      <c r="Q109" s="5"/>
      <c r="R109" s="5"/>
      <c r="S109" s="32"/>
      <c r="T109" s="11"/>
      <c r="U109" s="1"/>
      <c r="V109" s="1"/>
      <c r="W109" s="260"/>
      <c r="X109" s="1"/>
      <c r="Y109" s="5"/>
    </row>
    <row r="110" spans="6:25" x14ac:dyDescent="0.25">
      <c r="F110" s="4"/>
      <c r="G110" s="384" t="s">
        <v>42</v>
      </c>
      <c r="H110" s="384"/>
      <c r="I110" s="341">
        <f>I85+I94+I97+I102+I103+I104+I105</f>
        <v>810</v>
      </c>
      <c r="J110" s="342"/>
      <c r="K110" s="3">
        <f>SUM(K85:K109)</f>
        <v>26.39</v>
      </c>
      <c r="L110" s="3">
        <f>SUM(L85:L109)</f>
        <v>33.139999999999993</v>
      </c>
      <c r="M110" s="3">
        <f>SUM(M85:M109)</f>
        <v>105.38</v>
      </c>
      <c r="N110" s="43">
        <f>SUM(N85:N109)</f>
        <v>892.64</v>
      </c>
      <c r="O110" s="253">
        <f>SUM(O85:O109)</f>
        <v>1643.78</v>
      </c>
      <c r="P110" s="253">
        <f t="shared" ref="P110:W110" si="4">SUM(P85:P109)</f>
        <v>178.14999999999998</v>
      </c>
      <c r="Q110" s="253">
        <f t="shared" si="4"/>
        <v>121.9</v>
      </c>
      <c r="R110" s="253">
        <f t="shared" si="4"/>
        <v>471</v>
      </c>
      <c r="S110" s="253">
        <f t="shared" si="4"/>
        <v>7.84</v>
      </c>
      <c r="T110" s="253">
        <f t="shared" si="4"/>
        <v>105.1</v>
      </c>
      <c r="U110" s="253">
        <f t="shared" si="4"/>
        <v>0.54</v>
      </c>
      <c r="V110" s="253">
        <f t="shared" si="4"/>
        <v>0.65000000000000013</v>
      </c>
      <c r="W110" s="253">
        <f t="shared" si="4"/>
        <v>48.72</v>
      </c>
      <c r="X110" s="35"/>
      <c r="Y110" s="5"/>
    </row>
    <row r="111" spans="6:25" ht="12" customHeight="1" x14ac:dyDescent="0.25">
      <c r="F111" s="48"/>
      <c r="G111" s="26"/>
      <c r="H111" s="26"/>
      <c r="I111" s="27"/>
      <c r="J111" s="27"/>
      <c r="K111" s="27"/>
      <c r="L111" s="27"/>
      <c r="M111" s="27"/>
      <c r="N111" s="168">
        <f>N110/N119</f>
        <v>0.2956995302675951</v>
      </c>
      <c r="O111" s="254"/>
      <c r="P111" s="5"/>
      <c r="Q111" s="5"/>
      <c r="R111" s="5"/>
      <c r="U111" s="35"/>
      <c r="V111" s="35"/>
      <c r="W111" s="259"/>
      <c r="X111" s="35"/>
      <c r="Y111" s="5"/>
    </row>
    <row r="112" spans="6:25" x14ac:dyDescent="0.25">
      <c r="F112" s="48"/>
      <c r="G112" s="41" t="s">
        <v>70</v>
      </c>
      <c r="H112" s="42"/>
      <c r="I112" s="3"/>
      <c r="J112" s="43">
        <v>6</v>
      </c>
      <c r="K112" s="27"/>
      <c r="L112" s="27"/>
      <c r="M112" s="27"/>
      <c r="N112" s="168"/>
      <c r="O112" s="254"/>
      <c r="P112" s="5"/>
      <c r="Q112" s="5"/>
      <c r="R112" s="5"/>
      <c r="U112" s="35"/>
      <c r="V112" s="35"/>
      <c r="W112" s="259"/>
      <c r="X112" s="35"/>
      <c r="Y112" s="5"/>
    </row>
    <row r="113" spans="6:25" ht="14.25" customHeight="1" x14ac:dyDescent="0.3">
      <c r="F113" s="333" t="s">
        <v>71</v>
      </c>
      <c r="G113" s="333"/>
      <c r="H113" s="333"/>
      <c r="I113" s="333"/>
      <c r="J113" s="333"/>
      <c r="K113" s="333"/>
      <c r="L113" s="333"/>
      <c r="M113" s="333"/>
      <c r="N113" s="346"/>
      <c r="O113" s="254"/>
      <c r="P113" s="5"/>
      <c r="Q113" s="5"/>
      <c r="R113" s="5"/>
      <c r="S113" s="45"/>
      <c r="W113" s="131"/>
      <c r="Y113" s="5"/>
    </row>
    <row r="114" spans="6:25" x14ac:dyDescent="0.25">
      <c r="F114" s="10">
        <v>245</v>
      </c>
      <c r="G114" s="388" t="s">
        <v>218</v>
      </c>
      <c r="H114" s="388"/>
      <c r="I114" s="337">
        <v>200</v>
      </c>
      <c r="J114" s="337"/>
      <c r="K114" s="3">
        <v>5.6</v>
      </c>
      <c r="L114" s="3">
        <v>5</v>
      </c>
      <c r="M114" s="3">
        <v>7.8</v>
      </c>
      <c r="N114" s="43">
        <v>100</v>
      </c>
      <c r="O114" s="101">
        <v>292</v>
      </c>
      <c r="P114" s="130">
        <v>248</v>
      </c>
      <c r="Q114" s="130">
        <v>28</v>
      </c>
      <c r="R114" s="130">
        <v>184</v>
      </c>
      <c r="S114" s="130">
        <v>0.2</v>
      </c>
      <c r="T114" s="130">
        <v>40</v>
      </c>
      <c r="U114" s="130">
        <v>0.04</v>
      </c>
      <c r="V114" s="130">
        <v>0.2</v>
      </c>
      <c r="W114" s="130">
        <v>0.6</v>
      </c>
      <c r="X114" s="11"/>
      <c r="Y114" s="5"/>
    </row>
    <row r="115" spans="6:25" hidden="1" x14ac:dyDescent="0.25">
      <c r="F115" s="4"/>
      <c r="G115" s="389" t="s">
        <v>72</v>
      </c>
      <c r="H115" s="390"/>
      <c r="I115" s="8">
        <v>210</v>
      </c>
      <c r="J115" s="8">
        <v>200</v>
      </c>
      <c r="K115" s="3"/>
      <c r="L115" s="3"/>
      <c r="M115" s="3"/>
      <c r="N115" s="43"/>
      <c r="O115" s="101">
        <v>146</v>
      </c>
      <c r="P115" s="130">
        <v>240</v>
      </c>
      <c r="Q115" s="130">
        <v>28</v>
      </c>
      <c r="R115" s="130">
        <v>180</v>
      </c>
      <c r="S115" s="130">
        <v>0.2</v>
      </c>
      <c r="T115" s="130">
        <v>60</v>
      </c>
      <c r="U115" s="130">
        <v>0.17</v>
      </c>
      <c r="V115" s="130">
        <v>0.2</v>
      </c>
      <c r="W115" s="130">
        <v>1.4</v>
      </c>
      <c r="Y115" s="5"/>
    </row>
    <row r="116" spans="6:25" ht="27" customHeight="1" x14ac:dyDescent="0.25">
      <c r="F116" s="4"/>
      <c r="G116" s="334" t="s">
        <v>38</v>
      </c>
      <c r="H116" s="334"/>
      <c r="I116" s="333">
        <v>20</v>
      </c>
      <c r="J116" s="333"/>
      <c r="K116" s="9">
        <v>1.5</v>
      </c>
      <c r="L116" s="9">
        <v>0.3</v>
      </c>
      <c r="M116" s="9">
        <v>9.5</v>
      </c>
      <c r="N116" s="105">
        <v>47</v>
      </c>
      <c r="O116" s="200">
        <v>17.2</v>
      </c>
      <c r="P116" s="200">
        <v>2.4</v>
      </c>
      <c r="Q116" s="200">
        <v>4</v>
      </c>
      <c r="R116" s="200">
        <v>23</v>
      </c>
      <c r="S116" s="200">
        <v>0.7</v>
      </c>
      <c r="T116" s="200"/>
      <c r="U116" s="200">
        <v>0.05</v>
      </c>
      <c r="V116" s="200">
        <v>5.5E-2</v>
      </c>
      <c r="W116" s="127"/>
    </row>
    <row r="117" spans="6:25" x14ac:dyDescent="0.25">
      <c r="F117" s="4"/>
      <c r="G117" s="384" t="s">
        <v>42</v>
      </c>
      <c r="H117" s="384"/>
      <c r="I117" s="341">
        <f>I114+I116</f>
        <v>220</v>
      </c>
      <c r="J117" s="342"/>
      <c r="K117" s="3">
        <f>SUM(K114:K116)</f>
        <v>7.1</v>
      </c>
      <c r="L117" s="3">
        <f>SUM(L114:L116)</f>
        <v>5.3</v>
      </c>
      <c r="M117" s="3">
        <f>SUM(M114:M116)</f>
        <v>17.3</v>
      </c>
      <c r="N117" s="43">
        <f>SUM(N114:N116)</f>
        <v>147</v>
      </c>
      <c r="O117" s="253">
        <f>O114+O116</f>
        <v>309.2</v>
      </c>
      <c r="P117" s="253">
        <f t="shared" ref="P117:W117" si="5">P114+P116</f>
        <v>250.4</v>
      </c>
      <c r="Q117" s="253">
        <f t="shared" si="5"/>
        <v>32</v>
      </c>
      <c r="R117" s="253">
        <f t="shared" si="5"/>
        <v>207</v>
      </c>
      <c r="S117" s="253">
        <f t="shared" si="5"/>
        <v>0.89999999999999991</v>
      </c>
      <c r="T117" s="253">
        <f t="shared" si="5"/>
        <v>40</v>
      </c>
      <c r="U117" s="253">
        <f t="shared" si="5"/>
        <v>0.09</v>
      </c>
      <c r="V117" s="253">
        <f t="shared" si="5"/>
        <v>0.255</v>
      </c>
      <c r="W117" s="253">
        <f t="shared" si="5"/>
        <v>0.6</v>
      </c>
    </row>
    <row r="118" spans="6:25" x14ac:dyDescent="0.25">
      <c r="F118" s="4"/>
      <c r="G118" s="385"/>
      <c r="H118" s="385"/>
      <c r="I118" s="3"/>
      <c r="J118" s="3"/>
      <c r="K118" s="3"/>
      <c r="L118" s="3"/>
      <c r="M118" s="3"/>
      <c r="N118" s="192">
        <f>N117/N119</f>
        <v>4.8695813485096433E-2</v>
      </c>
      <c r="O118" s="254"/>
      <c r="P118" s="5"/>
      <c r="Q118" s="5"/>
      <c r="R118" s="5"/>
      <c r="W118" s="131"/>
    </row>
    <row r="119" spans="6:25" ht="18.75" x14ac:dyDescent="0.3">
      <c r="F119" s="4"/>
      <c r="G119" s="386" t="s">
        <v>73</v>
      </c>
      <c r="H119" s="386"/>
      <c r="I119" s="341">
        <f>I34+I40+I75+I82+I110+I117</f>
        <v>2960</v>
      </c>
      <c r="J119" s="342"/>
      <c r="K119" s="46">
        <f>K34+K40+K75+K82+K110+K117</f>
        <v>84.789999999999992</v>
      </c>
      <c r="L119" s="46">
        <f>L34+L40+L75+L82+L110+L117</f>
        <v>97.24</v>
      </c>
      <c r="M119" s="46">
        <f>M34+M40+M75+M82+M110+M117</f>
        <v>439.6</v>
      </c>
      <c r="N119" s="210">
        <f>N34+N40+N75+N82+N110+N117</f>
        <v>3018.74</v>
      </c>
      <c r="O119" s="264">
        <f t="shared" ref="O119:W119" si="6">O34+O40+O75+O82+O110+O117</f>
        <v>3639.0899999999992</v>
      </c>
      <c r="P119" s="265">
        <f t="shared" si="6"/>
        <v>926.11</v>
      </c>
      <c r="Q119" s="265">
        <f t="shared" si="6"/>
        <v>345.5</v>
      </c>
      <c r="R119" s="265">
        <f t="shared" si="6"/>
        <v>1458</v>
      </c>
      <c r="S119" s="265">
        <f t="shared" si="6"/>
        <v>24.86</v>
      </c>
      <c r="T119" s="265">
        <f t="shared" si="6"/>
        <v>278.29999999999995</v>
      </c>
      <c r="U119" s="265">
        <f t="shared" si="6"/>
        <v>1.4560000000000002</v>
      </c>
      <c r="V119" s="265">
        <f t="shared" si="6"/>
        <v>2.3500000000000005</v>
      </c>
      <c r="W119" s="266">
        <f t="shared" si="6"/>
        <v>205.71999999999997</v>
      </c>
      <c r="X119" s="64"/>
      <c r="Y119" s="5"/>
    </row>
    <row r="120" spans="6:25" ht="18.75" x14ac:dyDescent="0.3">
      <c r="G120" s="139"/>
      <c r="H120" s="139"/>
      <c r="I120" s="15"/>
      <c r="J120" s="11"/>
    </row>
    <row r="121" spans="6:25" ht="18.75" x14ac:dyDescent="0.3">
      <c r="G121" s="139"/>
      <c r="H121" s="139"/>
      <c r="I121" s="15"/>
      <c r="J121" s="11"/>
      <c r="K121" s="64"/>
      <c r="L121" s="64"/>
      <c r="M121" s="64"/>
    </row>
    <row r="122" spans="6:25" ht="18.75" x14ac:dyDescent="0.3">
      <c r="G122" s="139"/>
      <c r="H122" s="139"/>
      <c r="I122" s="15"/>
      <c r="J122" s="11"/>
      <c r="K122" s="149"/>
      <c r="L122" s="149"/>
      <c r="M122" s="149"/>
    </row>
    <row r="123" spans="6:25" ht="18.75" x14ac:dyDescent="0.3">
      <c r="G123" s="139"/>
      <c r="H123" s="139"/>
      <c r="I123" s="15"/>
      <c r="J123" s="11"/>
    </row>
  </sheetData>
  <sheetProtection selectLockedCells="1" selectUnlockedCells="1"/>
  <mergeCells count="137">
    <mergeCell ref="O13:W14"/>
    <mergeCell ref="F42:N42"/>
    <mergeCell ref="G43:H43"/>
    <mergeCell ref="I43:J43"/>
    <mergeCell ref="G44:H44"/>
    <mergeCell ref="G71:H71"/>
    <mergeCell ref="G19:H19"/>
    <mergeCell ref="G20:H20"/>
    <mergeCell ref="G21:H21"/>
    <mergeCell ref="G22:H22"/>
    <mergeCell ref="G72:H72"/>
    <mergeCell ref="G45:H45"/>
    <mergeCell ref="G46:H46"/>
    <mergeCell ref="G47:H47"/>
    <mergeCell ref="G48:H48"/>
    <mergeCell ref="G73:H73"/>
    <mergeCell ref="G54:H54"/>
    <mergeCell ref="G55:H55"/>
    <mergeCell ref="G56:H56"/>
    <mergeCell ref="G57:H57"/>
    <mergeCell ref="G74:H74"/>
    <mergeCell ref="G75:H75"/>
    <mergeCell ref="F77:N77"/>
    <mergeCell ref="I75:J75"/>
    <mergeCell ref="F4:N4"/>
    <mergeCell ref="H5:L5"/>
    <mergeCell ref="F16:N16"/>
    <mergeCell ref="G17:H17"/>
    <mergeCell ref="I17:J17"/>
    <mergeCell ref="G18:H18"/>
    <mergeCell ref="F1:N3"/>
    <mergeCell ref="F13:F15"/>
    <mergeCell ref="G13:H15"/>
    <mergeCell ref="I13:J13"/>
    <mergeCell ref="K13:M14"/>
    <mergeCell ref="N13:N15"/>
    <mergeCell ref="I14:I15"/>
    <mergeCell ref="J14:J15"/>
    <mergeCell ref="G23:H23"/>
    <mergeCell ref="G24:H24"/>
    <mergeCell ref="G25:H25"/>
    <mergeCell ref="G26:H26"/>
    <mergeCell ref="I26:J26"/>
    <mergeCell ref="G27:H27"/>
    <mergeCell ref="I27:J27"/>
    <mergeCell ref="G29:H29"/>
    <mergeCell ref="I29:J29"/>
    <mergeCell ref="G30:H30"/>
    <mergeCell ref="G28:H28"/>
    <mergeCell ref="G31:H31"/>
    <mergeCell ref="G32:H32"/>
    <mergeCell ref="G33:H33"/>
    <mergeCell ref="G34:H34"/>
    <mergeCell ref="F36:N36"/>
    <mergeCell ref="G37:H37"/>
    <mergeCell ref="I37:J37"/>
    <mergeCell ref="I34:J34"/>
    <mergeCell ref="G39:H39"/>
    <mergeCell ref="G40:H40"/>
    <mergeCell ref="G38:H38"/>
    <mergeCell ref="I38:J38"/>
    <mergeCell ref="I39:J39"/>
    <mergeCell ref="I40:J40"/>
    <mergeCell ref="I48:J48"/>
    <mergeCell ref="G49:H49"/>
    <mergeCell ref="G50:H50"/>
    <mergeCell ref="G51:H51"/>
    <mergeCell ref="G52:H52"/>
    <mergeCell ref="G53:H53"/>
    <mergeCell ref="G58:H58"/>
    <mergeCell ref="G59:H59"/>
    <mergeCell ref="G60:H60"/>
    <mergeCell ref="I60:J60"/>
    <mergeCell ref="G61:H61"/>
    <mergeCell ref="G62:H62"/>
    <mergeCell ref="G63:H63"/>
    <mergeCell ref="G64:H64"/>
    <mergeCell ref="G65:H65"/>
    <mergeCell ref="G69:H69"/>
    <mergeCell ref="I69:J69"/>
    <mergeCell ref="G70:H70"/>
    <mergeCell ref="I70:J70"/>
    <mergeCell ref="G68:H68"/>
    <mergeCell ref="I68:J68"/>
    <mergeCell ref="G66:H66"/>
    <mergeCell ref="G78:H78"/>
    <mergeCell ref="I78:J78"/>
    <mergeCell ref="G79:H79"/>
    <mergeCell ref="I79:J79"/>
    <mergeCell ref="G81:H81"/>
    <mergeCell ref="G82:H82"/>
    <mergeCell ref="G80:H80"/>
    <mergeCell ref="I82:J82"/>
    <mergeCell ref="F84:N84"/>
    <mergeCell ref="G85:H85"/>
    <mergeCell ref="I85:J85"/>
    <mergeCell ref="G86:H86"/>
    <mergeCell ref="G87:H87"/>
    <mergeCell ref="G88:H88"/>
    <mergeCell ref="G92:H92"/>
    <mergeCell ref="G93:H93"/>
    <mergeCell ref="G97:H97"/>
    <mergeCell ref="G89:H89"/>
    <mergeCell ref="G90:H90"/>
    <mergeCell ref="I97:J97"/>
    <mergeCell ref="I94:J94"/>
    <mergeCell ref="G95:H95"/>
    <mergeCell ref="G96:H96"/>
    <mergeCell ref="G102:H102"/>
    <mergeCell ref="I102:J102"/>
    <mergeCell ref="G104:H104"/>
    <mergeCell ref="I104:J104"/>
    <mergeCell ref="I103:J103"/>
    <mergeCell ref="G98:H98"/>
    <mergeCell ref="G99:H99"/>
    <mergeCell ref="G100:H100"/>
    <mergeCell ref="G101:H101"/>
    <mergeCell ref="G103:H103"/>
    <mergeCell ref="G107:H107"/>
    <mergeCell ref="G108:H108"/>
    <mergeCell ref="G109:H109"/>
    <mergeCell ref="G110:H110"/>
    <mergeCell ref="F113:N113"/>
    <mergeCell ref="I105:J105"/>
    <mergeCell ref="G105:H105"/>
    <mergeCell ref="G106:H106"/>
    <mergeCell ref="I110:J110"/>
    <mergeCell ref="G119:H119"/>
    <mergeCell ref="G114:H114"/>
    <mergeCell ref="I114:J114"/>
    <mergeCell ref="G115:H115"/>
    <mergeCell ref="G116:H116"/>
    <mergeCell ref="G117:H117"/>
    <mergeCell ref="G118:H118"/>
    <mergeCell ref="I116:J116"/>
    <mergeCell ref="I117:J117"/>
    <mergeCell ref="I119:J119"/>
  </mergeCells>
  <pageMargins left="0.7" right="0.7" top="0.75" bottom="0.75" header="0.51180555555555551" footer="0.51180555555555551"/>
  <pageSetup paperSize="9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9"/>
  <sheetViews>
    <sheetView view="pageBreakPreview" topLeftCell="A74" zoomScale="110" zoomScaleNormal="180" zoomScaleSheetLayoutView="110" workbookViewId="0">
      <selection activeCell="M123" sqref="M123"/>
    </sheetView>
  </sheetViews>
  <sheetFormatPr defaultRowHeight="15" x14ac:dyDescent="0.25"/>
  <cols>
    <col min="1" max="1" width="0.140625" customWidth="1"/>
    <col min="2" max="5" width="0" hidden="1" customWidth="1"/>
    <col min="6" max="6" width="7.140625" customWidth="1"/>
    <col min="8" max="8" width="17.42578125" customWidth="1"/>
    <col min="9" max="9" width="7" customWidth="1"/>
    <col min="10" max="10" width="6.42578125" customWidth="1"/>
    <col min="11" max="11" width="7.42578125" customWidth="1"/>
    <col min="12" max="12" width="7" customWidth="1"/>
    <col min="13" max="13" width="8.5703125" customWidth="1"/>
    <col min="14" max="14" width="9" customWidth="1"/>
    <col min="15" max="15" width="6.140625" customWidth="1"/>
    <col min="16" max="16" width="5.42578125" customWidth="1"/>
    <col min="17" max="17" width="5" customWidth="1"/>
    <col min="18" max="18" width="6.5703125" customWidth="1"/>
    <col min="19" max="19" width="5.140625" style="5" customWidth="1"/>
    <col min="20" max="20" width="5" style="5" customWidth="1"/>
    <col min="21" max="21" width="6" style="5" customWidth="1"/>
    <col min="22" max="22" width="6.28515625" style="5" customWidth="1"/>
    <col min="23" max="23" width="6.42578125" style="5" customWidth="1"/>
    <col min="24" max="25" width="9.140625" style="5"/>
  </cols>
  <sheetData>
    <row r="1" spans="1:26" ht="15" customHeight="1" x14ac:dyDescent="0.25">
      <c r="F1" s="320" t="s">
        <v>260</v>
      </c>
      <c r="G1" s="320"/>
      <c r="H1" s="320"/>
      <c r="I1" s="320"/>
      <c r="J1" s="320"/>
      <c r="K1" s="320"/>
      <c r="L1" s="320"/>
      <c r="M1" s="320"/>
      <c r="N1" s="320"/>
    </row>
    <row r="2" spans="1:26" x14ac:dyDescent="0.25">
      <c r="A2" s="51"/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</row>
    <row r="3" spans="1:26" x14ac:dyDescent="0.25">
      <c r="A3" s="52"/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</row>
    <row r="4" spans="1:26" x14ac:dyDescent="0.25">
      <c r="F4" s="322" t="s">
        <v>298</v>
      </c>
      <c r="G4" s="322"/>
      <c r="H4" s="322"/>
      <c r="I4" s="322"/>
      <c r="J4" s="322"/>
      <c r="K4" s="322"/>
      <c r="L4" s="322"/>
      <c r="M4" s="322"/>
      <c r="N4" s="322"/>
    </row>
    <row r="5" spans="1:26" x14ac:dyDescent="0.25">
      <c r="F5" s="322" t="s">
        <v>75</v>
      </c>
      <c r="G5" s="322"/>
      <c r="H5" s="322"/>
      <c r="I5" s="322"/>
      <c r="J5" s="322"/>
      <c r="K5" s="322"/>
      <c r="L5" s="322"/>
      <c r="M5" s="322"/>
      <c r="N5" s="322"/>
    </row>
    <row r="6" spans="1:26" hidden="1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6" hidden="1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6" ht="18" hidden="1" customHeight="1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6" hidden="1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6" ht="17.25" hidden="1" customHeight="1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6" hidden="1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6" ht="4.5" customHeight="1" x14ac:dyDescent="0.25"/>
    <row r="13" spans="1:26" ht="15" customHeight="1" x14ac:dyDescent="0.25">
      <c r="F13" s="398" t="s">
        <v>24</v>
      </c>
      <c r="G13" s="399" t="s">
        <v>25</v>
      </c>
      <c r="H13" s="399"/>
      <c r="I13" s="400" t="s">
        <v>26</v>
      </c>
      <c r="J13" s="400"/>
      <c r="K13" s="398" t="s">
        <v>12</v>
      </c>
      <c r="L13" s="398"/>
      <c r="M13" s="398"/>
      <c r="N13" s="401" t="s">
        <v>13</v>
      </c>
      <c r="O13" s="327" t="s">
        <v>336</v>
      </c>
      <c r="P13" s="328"/>
      <c r="Q13" s="328"/>
      <c r="R13" s="328"/>
      <c r="S13" s="328"/>
      <c r="T13" s="328"/>
      <c r="U13" s="328"/>
      <c r="V13" s="328"/>
      <c r="W13" s="329"/>
      <c r="X13" s="81"/>
    </row>
    <row r="14" spans="1:26" ht="15" customHeight="1" x14ac:dyDescent="0.25">
      <c r="F14" s="398"/>
      <c r="G14" s="399"/>
      <c r="H14" s="399"/>
      <c r="I14" s="399" t="s">
        <v>27</v>
      </c>
      <c r="J14" s="399" t="s">
        <v>28</v>
      </c>
      <c r="K14" s="398"/>
      <c r="L14" s="398"/>
      <c r="M14" s="398"/>
      <c r="N14" s="401"/>
      <c r="O14" s="330"/>
      <c r="P14" s="331"/>
      <c r="Q14" s="331"/>
      <c r="R14" s="331"/>
      <c r="S14" s="331"/>
      <c r="T14" s="331"/>
      <c r="U14" s="331"/>
      <c r="V14" s="331"/>
      <c r="W14" s="332"/>
      <c r="X14" s="81"/>
    </row>
    <row r="15" spans="1:26" x14ac:dyDescent="0.25">
      <c r="F15" s="398"/>
      <c r="G15" s="399"/>
      <c r="H15" s="399"/>
      <c r="I15" s="399"/>
      <c r="J15" s="399"/>
      <c r="K15" s="10" t="s">
        <v>14</v>
      </c>
      <c r="L15" s="10" t="s">
        <v>15</v>
      </c>
      <c r="M15" s="10" t="s">
        <v>16</v>
      </c>
      <c r="N15" s="401"/>
      <c r="O15" s="165" t="s">
        <v>331</v>
      </c>
      <c r="P15" s="130" t="s">
        <v>332</v>
      </c>
      <c r="Q15" s="166" t="s">
        <v>333</v>
      </c>
      <c r="R15" s="130" t="s">
        <v>334</v>
      </c>
      <c r="S15" s="166" t="s">
        <v>335</v>
      </c>
      <c r="T15" s="130" t="s">
        <v>337</v>
      </c>
      <c r="U15" s="130" t="s">
        <v>339</v>
      </c>
      <c r="V15" s="166" t="s">
        <v>340</v>
      </c>
      <c r="W15" s="130" t="s">
        <v>338</v>
      </c>
    </row>
    <row r="16" spans="1:26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402"/>
      <c r="O16" s="127"/>
      <c r="P16" s="127"/>
      <c r="Q16" s="127"/>
      <c r="R16" s="127"/>
      <c r="S16" s="127"/>
      <c r="T16" s="127"/>
      <c r="U16" s="127"/>
      <c r="V16" s="127"/>
      <c r="W16" s="127"/>
      <c r="Z16" s="5"/>
    </row>
    <row r="17" spans="6:26" ht="20.25" customHeight="1" x14ac:dyDescent="0.25">
      <c r="F17" s="29">
        <v>98</v>
      </c>
      <c r="G17" s="334" t="s">
        <v>168</v>
      </c>
      <c r="H17" s="334"/>
      <c r="I17" s="333">
        <v>250</v>
      </c>
      <c r="J17" s="333"/>
      <c r="K17" s="9">
        <v>7.11</v>
      </c>
      <c r="L17" s="9">
        <v>8.4499999999999993</v>
      </c>
      <c r="M17" s="9">
        <v>35.119999999999997</v>
      </c>
      <c r="N17" s="105">
        <v>247.38</v>
      </c>
      <c r="O17" s="173">
        <v>82.4</v>
      </c>
      <c r="P17" s="173">
        <v>34.200000000000003</v>
      </c>
      <c r="Q17" s="173">
        <v>20</v>
      </c>
      <c r="R17" s="173">
        <v>115</v>
      </c>
      <c r="S17" s="175">
        <v>0.48</v>
      </c>
      <c r="T17" s="173">
        <v>18</v>
      </c>
      <c r="U17" s="173">
        <v>0.15</v>
      </c>
      <c r="V17" s="173">
        <v>0.45</v>
      </c>
      <c r="W17" s="173">
        <v>1.17</v>
      </c>
      <c r="X17" s="11"/>
      <c r="Y17" s="11"/>
      <c r="Z17" s="5"/>
    </row>
    <row r="18" spans="6:26" ht="14.25" hidden="1" customHeight="1" x14ac:dyDescent="0.25">
      <c r="F18" s="39"/>
      <c r="G18" s="350" t="s">
        <v>77</v>
      </c>
      <c r="H18" s="350"/>
      <c r="I18" s="29">
        <v>30</v>
      </c>
      <c r="J18" s="29">
        <v>30</v>
      </c>
      <c r="K18" s="82"/>
      <c r="L18" s="82"/>
      <c r="M18" s="82"/>
      <c r="N18" s="163"/>
      <c r="O18" s="173"/>
      <c r="P18" s="173"/>
      <c r="Q18" s="173"/>
      <c r="R18" s="173"/>
      <c r="S18" s="175"/>
      <c r="T18" s="173"/>
      <c r="U18" s="173"/>
      <c r="V18" s="173"/>
      <c r="W18" s="173"/>
      <c r="X18" s="11"/>
      <c r="Y18" s="11"/>
      <c r="Z18" s="5"/>
    </row>
    <row r="19" spans="6:26" hidden="1" x14ac:dyDescent="0.25">
      <c r="F19" s="39"/>
      <c r="G19" s="350" t="s">
        <v>33</v>
      </c>
      <c r="H19" s="350"/>
      <c r="I19" s="29">
        <v>120</v>
      </c>
      <c r="J19" s="29">
        <v>120</v>
      </c>
      <c r="K19" s="82"/>
      <c r="L19" s="82"/>
      <c r="M19" s="82"/>
      <c r="N19" s="163"/>
      <c r="O19" s="173"/>
      <c r="P19" s="173"/>
      <c r="Q19" s="173"/>
      <c r="R19" s="173"/>
      <c r="S19" s="173"/>
      <c r="T19" s="173"/>
      <c r="U19" s="173"/>
      <c r="V19" s="173"/>
      <c r="W19" s="173"/>
      <c r="X19" s="1"/>
      <c r="Y19" s="1"/>
      <c r="Z19" s="5"/>
    </row>
    <row r="20" spans="6:26" hidden="1" x14ac:dyDescent="0.25">
      <c r="F20" s="39"/>
      <c r="G20" s="350" t="s">
        <v>41</v>
      </c>
      <c r="H20" s="350"/>
      <c r="I20" s="29">
        <v>120</v>
      </c>
      <c r="J20" s="29">
        <v>120</v>
      </c>
      <c r="K20" s="82"/>
      <c r="L20" s="82"/>
      <c r="M20" s="82"/>
      <c r="N20" s="163"/>
      <c r="O20" s="173"/>
      <c r="P20" s="173"/>
      <c r="Q20" s="173"/>
      <c r="R20" s="173"/>
      <c r="S20" s="173"/>
      <c r="T20" s="173"/>
      <c r="U20" s="173"/>
      <c r="V20" s="173"/>
      <c r="W20" s="173"/>
      <c r="X20" s="1"/>
      <c r="Y20" s="1"/>
      <c r="Z20" s="5"/>
    </row>
    <row r="21" spans="6:26" hidden="1" x14ac:dyDescent="0.25">
      <c r="F21" s="39"/>
      <c r="G21" s="350" t="s">
        <v>35</v>
      </c>
      <c r="H21" s="350"/>
      <c r="I21" s="29">
        <v>5</v>
      </c>
      <c r="J21" s="29">
        <v>5</v>
      </c>
      <c r="K21" s="82"/>
      <c r="L21" s="82"/>
      <c r="M21" s="82"/>
      <c r="N21" s="163"/>
      <c r="O21" s="173"/>
      <c r="P21" s="173"/>
      <c r="Q21" s="173"/>
      <c r="R21" s="173"/>
      <c r="S21" s="195"/>
      <c r="T21" s="173"/>
      <c r="U21" s="173"/>
      <c r="V21" s="173"/>
      <c r="W21" s="173"/>
      <c r="X21" s="11"/>
      <c r="Y21" s="11"/>
      <c r="Z21" s="5"/>
    </row>
    <row r="22" spans="6:26" ht="15" hidden="1" customHeight="1" x14ac:dyDescent="0.25">
      <c r="F22" s="39"/>
      <c r="G22" s="350" t="s">
        <v>9</v>
      </c>
      <c r="H22" s="350"/>
      <c r="I22" s="29">
        <v>5</v>
      </c>
      <c r="J22" s="29">
        <v>5</v>
      </c>
      <c r="K22" s="82"/>
      <c r="L22" s="82"/>
      <c r="M22" s="82"/>
      <c r="N22" s="163"/>
      <c r="O22" s="173"/>
      <c r="P22" s="173"/>
      <c r="Q22" s="173"/>
      <c r="R22" s="173"/>
      <c r="S22" s="195"/>
      <c r="T22" s="173"/>
      <c r="U22" s="173"/>
      <c r="V22" s="173"/>
      <c r="W22" s="173"/>
      <c r="X22" s="11"/>
      <c r="Y22" s="11"/>
      <c r="Z22" s="5"/>
    </row>
    <row r="23" spans="6:26" hidden="1" x14ac:dyDescent="0.25">
      <c r="F23" s="10"/>
      <c r="G23" s="350" t="s">
        <v>9</v>
      </c>
      <c r="H23" s="350"/>
      <c r="I23" s="10">
        <v>5</v>
      </c>
      <c r="J23" s="10">
        <v>5</v>
      </c>
      <c r="K23" s="4"/>
      <c r="L23" s="4"/>
      <c r="M23" s="4"/>
      <c r="N23" s="48"/>
      <c r="O23" s="173"/>
      <c r="P23" s="173"/>
      <c r="Q23" s="173"/>
      <c r="R23" s="173"/>
      <c r="S23" s="173"/>
      <c r="T23" s="173"/>
      <c r="U23" s="173"/>
      <c r="V23" s="173"/>
      <c r="W23" s="173"/>
      <c r="X23" s="11"/>
      <c r="Y23" s="11"/>
      <c r="Z23" s="5"/>
    </row>
    <row r="24" spans="6:26" hidden="1" x14ac:dyDescent="0.25">
      <c r="F24" s="10"/>
      <c r="G24" s="350"/>
      <c r="H24" s="350"/>
      <c r="I24" s="8"/>
      <c r="J24" s="30"/>
      <c r="K24" s="3"/>
      <c r="L24" s="3"/>
      <c r="M24" s="3"/>
      <c r="N24" s="43"/>
      <c r="O24" s="173"/>
      <c r="P24" s="173"/>
      <c r="Q24" s="173"/>
      <c r="R24" s="173"/>
      <c r="S24" s="173"/>
      <c r="T24" s="173"/>
      <c r="U24" s="173"/>
      <c r="V24" s="173"/>
      <c r="W24" s="173"/>
    </row>
    <row r="25" spans="6:26" hidden="1" x14ac:dyDescent="0.25">
      <c r="F25" s="10"/>
      <c r="G25" s="350"/>
      <c r="H25" s="350"/>
      <c r="I25" s="8"/>
      <c r="J25" s="30"/>
      <c r="K25" s="3"/>
      <c r="L25" s="3"/>
      <c r="M25" s="3"/>
      <c r="N25" s="43"/>
      <c r="O25" s="173"/>
      <c r="P25" s="173"/>
      <c r="Q25" s="173"/>
      <c r="R25" s="173"/>
      <c r="S25" s="173"/>
      <c r="T25" s="173"/>
      <c r="U25" s="173"/>
      <c r="V25" s="173"/>
      <c r="W25" s="173"/>
    </row>
    <row r="26" spans="6:26" x14ac:dyDescent="0.25">
      <c r="F26" s="10">
        <v>14</v>
      </c>
      <c r="G26" s="335" t="s">
        <v>36</v>
      </c>
      <c r="H26" s="335"/>
      <c r="I26" s="337">
        <v>10</v>
      </c>
      <c r="J26" s="337"/>
      <c r="K26" s="23">
        <v>7.0000000000000007E-2</v>
      </c>
      <c r="L26" s="23">
        <v>8.1999999999999993</v>
      </c>
      <c r="M26" s="23">
        <v>7.0000000000000007E-2</v>
      </c>
      <c r="N26" s="167">
        <v>74</v>
      </c>
      <c r="O26" s="173">
        <v>3</v>
      </c>
      <c r="P26" s="173">
        <v>2.4</v>
      </c>
      <c r="Q26" s="173"/>
      <c r="R26" s="173">
        <v>3</v>
      </c>
      <c r="S26" s="173">
        <v>0.02</v>
      </c>
      <c r="T26" s="173"/>
      <c r="U26" s="173">
        <v>0.01</v>
      </c>
      <c r="V26" s="173"/>
      <c r="W26" s="173"/>
    </row>
    <row r="27" spans="6:26" ht="17.25" customHeight="1" x14ac:dyDescent="0.25">
      <c r="F27" s="10"/>
      <c r="G27" s="334" t="s">
        <v>299</v>
      </c>
      <c r="H27" s="334"/>
      <c r="I27" s="339">
        <v>100</v>
      </c>
      <c r="J27" s="333"/>
      <c r="K27" s="9">
        <v>7.7</v>
      </c>
      <c r="L27" s="9">
        <v>2.92</v>
      </c>
      <c r="M27" s="9">
        <v>50.5</v>
      </c>
      <c r="N27" s="105">
        <v>263</v>
      </c>
      <c r="O27" s="173">
        <v>53.8</v>
      </c>
      <c r="P27" s="173">
        <v>19</v>
      </c>
      <c r="Q27" s="173">
        <v>13</v>
      </c>
      <c r="R27" s="173">
        <v>35</v>
      </c>
      <c r="S27" s="173">
        <v>1.2</v>
      </c>
      <c r="T27" s="174"/>
      <c r="U27" s="173">
        <v>0.11</v>
      </c>
      <c r="V27" s="173">
        <v>0.03</v>
      </c>
      <c r="W27" s="173"/>
    </row>
    <row r="28" spans="6:26" ht="15.75" customHeight="1" x14ac:dyDescent="0.25">
      <c r="F28" s="2">
        <v>15</v>
      </c>
      <c r="G28" s="335" t="s">
        <v>37</v>
      </c>
      <c r="H28" s="338"/>
      <c r="I28" s="107">
        <v>20</v>
      </c>
      <c r="J28" s="126">
        <v>19</v>
      </c>
      <c r="K28" s="9">
        <v>4.9400000000000004</v>
      </c>
      <c r="L28" s="9">
        <v>5.09</v>
      </c>
      <c r="M28" s="9"/>
      <c r="N28" s="105">
        <v>66.88</v>
      </c>
      <c r="O28" s="173">
        <v>17.600000000000001</v>
      </c>
      <c r="P28" s="173">
        <v>176</v>
      </c>
      <c r="Q28" s="173">
        <v>7</v>
      </c>
      <c r="R28" s="173">
        <v>60</v>
      </c>
      <c r="S28" s="173">
        <v>0.2</v>
      </c>
      <c r="T28" s="173">
        <v>104</v>
      </c>
      <c r="U28" s="173">
        <v>6.0000000000000001E-3</v>
      </c>
      <c r="V28" s="173">
        <v>0.06</v>
      </c>
      <c r="W28" s="173">
        <v>0.14000000000000001</v>
      </c>
    </row>
    <row r="29" spans="6:26" x14ac:dyDescent="0.25">
      <c r="F29" s="29">
        <v>269</v>
      </c>
      <c r="G29" s="349" t="s">
        <v>68</v>
      </c>
      <c r="H29" s="349"/>
      <c r="I29" s="337">
        <v>200</v>
      </c>
      <c r="J29" s="337"/>
      <c r="K29" s="3">
        <v>3</v>
      </c>
      <c r="L29" s="3">
        <v>2.5499999999999998</v>
      </c>
      <c r="M29" s="3">
        <v>19.72</v>
      </c>
      <c r="N29" s="43">
        <v>113.22</v>
      </c>
      <c r="O29" s="173">
        <v>154</v>
      </c>
      <c r="P29" s="173">
        <v>126</v>
      </c>
      <c r="Q29" s="173">
        <v>15.4</v>
      </c>
      <c r="R29" s="173">
        <v>92.8</v>
      </c>
      <c r="S29" s="173">
        <v>0.41</v>
      </c>
      <c r="T29" s="173">
        <v>10</v>
      </c>
      <c r="U29" s="173">
        <v>0.04</v>
      </c>
      <c r="V29" s="173">
        <v>0.16</v>
      </c>
      <c r="W29" s="173">
        <v>1.33</v>
      </c>
    </row>
    <row r="30" spans="6:26" hidden="1" x14ac:dyDescent="0.25">
      <c r="F30" s="39"/>
      <c r="G30" s="344" t="s">
        <v>11</v>
      </c>
      <c r="H30" s="344"/>
      <c r="I30" s="10">
        <v>1</v>
      </c>
      <c r="J30" s="10">
        <v>1</v>
      </c>
      <c r="K30" s="3"/>
      <c r="L30" s="3"/>
      <c r="M30" s="3"/>
      <c r="N30" s="43"/>
      <c r="O30" s="173"/>
      <c r="P30" s="173"/>
      <c r="Q30" s="173"/>
      <c r="R30" s="173"/>
      <c r="S30" s="173"/>
      <c r="T30" s="173"/>
      <c r="U30" s="173"/>
      <c r="V30" s="173"/>
      <c r="W30" s="173"/>
    </row>
    <row r="31" spans="6:26" hidden="1" x14ac:dyDescent="0.25">
      <c r="F31" s="39"/>
      <c r="G31" s="344" t="s">
        <v>41</v>
      </c>
      <c r="H31" s="344"/>
      <c r="I31" s="10">
        <v>100</v>
      </c>
      <c r="J31" s="10">
        <v>100</v>
      </c>
      <c r="K31" s="3"/>
      <c r="L31" s="3"/>
      <c r="M31" s="3"/>
      <c r="N31" s="43"/>
      <c r="O31" s="173"/>
      <c r="P31" s="173"/>
      <c r="Q31" s="173"/>
      <c r="R31" s="173"/>
      <c r="S31" s="173"/>
      <c r="T31" s="173"/>
      <c r="U31" s="173"/>
      <c r="V31" s="173"/>
      <c r="W31" s="173"/>
    </row>
    <row r="32" spans="6:26" hidden="1" x14ac:dyDescent="0.25">
      <c r="F32" s="39"/>
      <c r="G32" s="350" t="s">
        <v>33</v>
      </c>
      <c r="H32" s="350"/>
      <c r="I32" s="10">
        <v>100</v>
      </c>
      <c r="J32" s="10">
        <v>100</v>
      </c>
      <c r="K32" s="3"/>
      <c r="L32" s="3"/>
      <c r="M32" s="3"/>
      <c r="N32" s="43"/>
      <c r="O32" s="173"/>
      <c r="P32" s="173"/>
      <c r="Q32" s="173"/>
      <c r="R32" s="173"/>
      <c r="S32" s="173"/>
      <c r="T32" s="173"/>
      <c r="U32" s="173"/>
      <c r="V32" s="173"/>
      <c r="W32" s="173"/>
    </row>
    <row r="33" spans="6:26" hidden="1" x14ac:dyDescent="0.25">
      <c r="F33" s="39"/>
      <c r="G33" s="344" t="s">
        <v>69</v>
      </c>
      <c r="H33" s="344"/>
      <c r="I33" s="10">
        <v>15</v>
      </c>
      <c r="J33" s="10">
        <v>15</v>
      </c>
      <c r="K33" s="3"/>
      <c r="L33" s="3"/>
      <c r="M33" s="3"/>
      <c r="N33" s="43"/>
      <c r="O33" s="173"/>
      <c r="P33" s="173"/>
      <c r="Q33" s="173"/>
      <c r="R33" s="173"/>
      <c r="S33" s="173"/>
      <c r="T33" s="173"/>
      <c r="U33" s="173"/>
      <c r="V33" s="173"/>
      <c r="W33" s="173"/>
    </row>
    <row r="34" spans="6:26" x14ac:dyDescent="0.25">
      <c r="F34" s="4"/>
      <c r="G34" s="340" t="s">
        <v>42</v>
      </c>
      <c r="H34" s="340"/>
      <c r="I34" s="341">
        <f>I17+I26+I27+J28+I29</f>
        <v>579</v>
      </c>
      <c r="J34" s="342"/>
      <c r="K34" s="3">
        <f>SUM(K17:K33)</f>
        <v>22.82</v>
      </c>
      <c r="L34" s="3">
        <f>SUM(L17:L33)</f>
        <v>27.21</v>
      </c>
      <c r="M34" s="3">
        <f>SUM(M17:M33)</f>
        <v>105.41</v>
      </c>
      <c r="N34" s="43">
        <f>SUM(N17:N33)</f>
        <v>764.48</v>
      </c>
      <c r="O34" s="176">
        <f>SUM(O17:O33)</f>
        <v>310.79999999999995</v>
      </c>
      <c r="P34" s="176">
        <f t="shared" ref="P34:W34" si="0">SUM(P17:P33)</f>
        <v>357.6</v>
      </c>
      <c r="Q34" s="176">
        <f t="shared" si="0"/>
        <v>55.4</v>
      </c>
      <c r="R34" s="176">
        <f t="shared" si="0"/>
        <v>305.8</v>
      </c>
      <c r="S34" s="176">
        <f t="shared" si="0"/>
        <v>2.31</v>
      </c>
      <c r="T34" s="176">
        <f t="shared" si="0"/>
        <v>132</v>
      </c>
      <c r="U34" s="176">
        <f t="shared" si="0"/>
        <v>0.316</v>
      </c>
      <c r="V34" s="176">
        <f t="shared" si="0"/>
        <v>0.70000000000000007</v>
      </c>
      <c r="W34" s="176">
        <f t="shared" si="0"/>
        <v>2.64</v>
      </c>
    </row>
    <row r="35" spans="6:26" x14ac:dyDescent="0.25">
      <c r="F35" s="48"/>
      <c r="G35" s="26"/>
      <c r="H35" s="26"/>
      <c r="I35" s="27"/>
      <c r="J35" s="27"/>
      <c r="K35" s="27"/>
      <c r="L35" s="27"/>
      <c r="M35" s="27"/>
      <c r="N35" s="168">
        <f>N34/N115</f>
        <v>0.22202150862406958</v>
      </c>
      <c r="O35" s="173"/>
      <c r="P35" s="173"/>
      <c r="Q35" s="173"/>
      <c r="R35" s="173"/>
      <c r="S35" s="173"/>
      <c r="T35" s="173"/>
      <c r="U35" s="173"/>
      <c r="V35" s="173"/>
      <c r="W35" s="173"/>
    </row>
    <row r="36" spans="6:26" x14ac:dyDescent="0.25">
      <c r="F36" s="333" t="s">
        <v>203</v>
      </c>
      <c r="G36" s="333"/>
      <c r="H36" s="333"/>
      <c r="I36" s="333"/>
      <c r="J36" s="333"/>
      <c r="K36" s="333"/>
      <c r="L36" s="333"/>
      <c r="M36" s="333"/>
      <c r="N36" s="346"/>
      <c r="O36" s="173"/>
      <c r="P36" s="173"/>
      <c r="Q36" s="173"/>
      <c r="R36" s="173"/>
      <c r="S36" s="173"/>
      <c r="T36" s="173"/>
      <c r="U36" s="173"/>
      <c r="V36" s="173"/>
      <c r="W36" s="173"/>
    </row>
    <row r="37" spans="6:26" x14ac:dyDescent="0.25">
      <c r="F37" s="4"/>
      <c r="G37" s="335" t="s">
        <v>44</v>
      </c>
      <c r="H37" s="335"/>
      <c r="I37" s="337">
        <v>255</v>
      </c>
      <c r="J37" s="337"/>
      <c r="K37" s="3">
        <v>1.1399999999999999</v>
      </c>
      <c r="L37" s="3">
        <v>0.63</v>
      </c>
      <c r="M37" s="3">
        <v>23.1</v>
      </c>
      <c r="N37" s="43">
        <v>91.23</v>
      </c>
      <c r="O37" s="173">
        <v>140</v>
      </c>
      <c r="P37" s="173">
        <v>8</v>
      </c>
      <c r="Q37" s="173">
        <v>12</v>
      </c>
      <c r="R37" s="173">
        <v>11</v>
      </c>
      <c r="S37" s="191" t="s">
        <v>349</v>
      </c>
      <c r="T37" s="191"/>
      <c r="U37" s="191" t="s">
        <v>350</v>
      </c>
      <c r="V37" s="191" t="s">
        <v>345</v>
      </c>
      <c r="W37" s="173">
        <v>25</v>
      </c>
    </row>
    <row r="38" spans="6:26" hidden="1" x14ac:dyDescent="0.25">
      <c r="F38" s="4"/>
      <c r="G38" s="338" t="s">
        <v>176</v>
      </c>
      <c r="H38" s="406"/>
      <c r="I38" s="337">
        <v>55</v>
      </c>
      <c r="J38" s="337"/>
      <c r="K38" s="3"/>
      <c r="L38" s="3"/>
      <c r="M38" s="140"/>
      <c r="N38" s="43"/>
      <c r="O38" s="173"/>
      <c r="P38" s="173"/>
      <c r="Q38" s="173"/>
      <c r="R38" s="173"/>
      <c r="S38" s="191" t="s">
        <v>346</v>
      </c>
      <c r="T38" s="173"/>
      <c r="U38" s="173"/>
      <c r="V38" s="173"/>
      <c r="W38" s="173"/>
    </row>
    <row r="39" spans="6:26" hidden="1" x14ac:dyDescent="0.25">
      <c r="F39" s="4"/>
      <c r="G39" s="335" t="s">
        <v>80</v>
      </c>
      <c r="H39" s="335"/>
      <c r="I39" s="337">
        <v>200</v>
      </c>
      <c r="J39" s="337"/>
      <c r="K39" s="3"/>
      <c r="L39" s="3"/>
      <c r="N39" s="48"/>
      <c r="O39" s="173"/>
      <c r="P39" s="173"/>
      <c r="Q39" s="173"/>
      <c r="R39" s="173"/>
      <c r="S39" s="191" t="s">
        <v>353</v>
      </c>
      <c r="T39" s="173"/>
      <c r="U39" s="173"/>
      <c r="V39" s="173"/>
      <c r="W39" s="173"/>
    </row>
    <row r="40" spans="6:26" x14ac:dyDescent="0.25">
      <c r="F40" s="4"/>
      <c r="G40" s="340" t="s">
        <v>42</v>
      </c>
      <c r="H40" s="340"/>
      <c r="I40" s="337">
        <v>255</v>
      </c>
      <c r="J40" s="337"/>
      <c r="K40" s="3">
        <f>K37</f>
        <v>1.1399999999999999</v>
      </c>
      <c r="L40" s="3">
        <f>L37</f>
        <v>0.63</v>
      </c>
      <c r="M40" s="3">
        <f>M37</f>
        <v>23.1</v>
      </c>
      <c r="N40" s="43">
        <f>N37</f>
        <v>91.23</v>
      </c>
      <c r="O40" s="176">
        <f>SUM(O37:O39)</f>
        <v>140</v>
      </c>
      <c r="P40" s="176">
        <f t="shared" ref="P40:W40" si="1">SUM(P37:P39)</f>
        <v>8</v>
      </c>
      <c r="Q40" s="176">
        <f t="shared" si="1"/>
        <v>12</v>
      </c>
      <c r="R40" s="176">
        <f t="shared" si="1"/>
        <v>11</v>
      </c>
      <c r="S40" s="176">
        <v>2.2000000000000002</v>
      </c>
      <c r="T40" s="176"/>
      <c r="U40" s="176">
        <v>0.03</v>
      </c>
      <c r="V40" s="176">
        <v>0.02</v>
      </c>
      <c r="W40" s="176">
        <f t="shared" si="1"/>
        <v>25</v>
      </c>
    </row>
    <row r="41" spans="6:26" x14ac:dyDescent="0.25">
      <c r="F41" s="48"/>
      <c r="G41" s="26"/>
      <c r="H41" s="26"/>
      <c r="I41" s="27"/>
      <c r="J41" s="27"/>
      <c r="K41" s="27"/>
      <c r="L41" s="27"/>
      <c r="M41" s="27"/>
      <c r="N41" s="168">
        <f>N40/N115</f>
        <v>2.6495163028167994E-2</v>
      </c>
      <c r="O41" s="173"/>
      <c r="P41" s="173"/>
      <c r="Q41" s="173"/>
      <c r="R41" s="173"/>
      <c r="S41" s="173"/>
      <c r="T41" s="173"/>
      <c r="U41" s="173"/>
      <c r="V41" s="173"/>
      <c r="W41" s="173"/>
    </row>
    <row r="42" spans="6:26" x14ac:dyDescent="0.25">
      <c r="F42" s="333" t="s">
        <v>45</v>
      </c>
      <c r="G42" s="333"/>
      <c r="H42" s="333"/>
      <c r="I42" s="333"/>
      <c r="J42" s="333"/>
      <c r="K42" s="333"/>
      <c r="L42" s="333"/>
      <c r="M42" s="333"/>
      <c r="N42" s="346"/>
      <c r="O42" s="173"/>
      <c r="P42" s="173"/>
      <c r="Q42" s="173"/>
      <c r="R42" s="173"/>
      <c r="S42" s="173"/>
      <c r="T42" s="173"/>
      <c r="U42" s="173"/>
      <c r="V42" s="173"/>
      <c r="W42" s="173"/>
    </row>
    <row r="43" spans="6:26" ht="26.25" customHeight="1" x14ac:dyDescent="0.25">
      <c r="F43" s="29">
        <v>24</v>
      </c>
      <c r="G43" s="334" t="s">
        <v>81</v>
      </c>
      <c r="H43" s="334"/>
      <c r="I43" s="333">
        <v>100</v>
      </c>
      <c r="J43" s="333"/>
      <c r="K43" s="9">
        <v>0.76</v>
      </c>
      <c r="L43" s="9">
        <v>3.13</v>
      </c>
      <c r="M43" s="9">
        <v>4.03</v>
      </c>
      <c r="N43" s="105">
        <v>45.35</v>
      </c>
      <c r="O43" s="173">
        <v>414</v>
      </c>
      <c r="P43" s="173">
        <v>38</v>
      </c>
      <c r="Q43" s="173">
        <v>32</v>
      </c>
      <c r="R43" s="173">
        <v>67.8</v>
      </c>
      <c r="S43" s="175">
        <v>1.6</v>
      </c>
      <c r="T43" s="173"/>
      <c r="U43" s="173">
        <v>0.08</v>
      </c>
      <c r="V43" s="173">
        <v>0.06</v>
      </c>
      <c r="W43" s="173">
        <v>16.399999999999999</v>
      </c>
      <c r="X43" s="15"/>
      <c r="Y43" s="15"/>
      <c r="Z43" s="5"/>
    </row>
    <row r="44" spans="6:26" hidden="1" x14ac:dyDescent="0.25">
      <c r="F44" s="10"/>
      <c r="G44" s="350" t="s">
        <v>82</v>
      </c>
      <c r="H44" s="350"/>
      <c r="I44" s="10">
        <v>42</v>
      </c>
      <c r="J44" s="10">
        <v>40</v>
      </c>
      <c r="K44" s="4"/>
      <c r="L44" s="4"/>
      <c r="M44" s="4"/>
      <c r="N44" s="48"/>
      <c r="O44" s="173"/>
      <c r="P44" s="173"/>
      <c r="Q44" s="173"/>
      <c r="R44" s="173"/>
      <c r="S44" s="175"/>
      <c r="T44" s="173"/>
      <c r="U44" s="176"/>
      <c r="V44" s="176"/>
      <c r="W44" s="176"/>
      <c r="X44" s="15"/>
      <c r="Y44" s="15"/>
      <c r="Z44" s="5"/>
    </row>
    <row r="45" spans="6:26" hidden="1" x14ac:dyDescent="0.25">
      <c r="F45" s="10"/>
      <c r="G45" s="350" t="s">
        <v>83</v>
      </c>
      <c r="H45" s="350"/>
      <c r="I45" s="10">
        <v>18</v>
      </c>
      <c r="J45" s="10">
        <v>13</v>
      </c>
      <c r="K45" s="4"/>
      <c r="L45" s="4"/>
      <c r="M45" s="4"/>
      <c r="N45" s="48"/>
      <c r="O45" s="173"/>
      <c r="P45" s="173"/>
      <c r="Q45" s="173"/>
      <c r="R45" s="173"/>
      <c r="S45" s="173"/>
      <c r="T45" s="173"/>
      <c r="U45" s="176"/>
      <c r="V45" s="176"/>
      <c r="W45" s="176"/>
      <c r="X45" s="15"/>
      <c r="Y45" s="15"/>
      <c r="Z45" s="5"/>
    </row>
    <row r="46" spans="6:26" hidden="1" x14ac:dyDescent="0.25">
      <c r="F46" s="10"/>
      <c r="G46" s="350" t="s">
        <v>84</v>
      </c>
      <c r="H46" s="350"/>
      <c r="I46" s="10">
        <v>53</v>
      </c>
      <c r="J46" s="10">
        <v>45</v>
      </c>
      <c r="K46" s="4"/>
      <c r="L46" s="4"/>
      <c r="M46" s="4"/>
      <c r="N46" s="48"/>
      <c r="O46" s="173"/>
      <c r="P46" s="173"/>
      <c r="Q46" s="173"/>
      <c r="R46" s="173"/>
      <c r="S46" s="195"/>
      <c r="T46" s="173"/>
      <c r="U46" s="176"/>
      <c r="V46" s="176"/>
      <c r="W46" s="176"/>
      <c r="X46" s="15"/>
      <c r="Y46" s="15"/>
      <c r="Z46" s="5"/>
    </row>
    <row r="47" spans="6:26" hidden="1" x14ac:dyDescent="0.25">
      <c r="F47" s="10"/>
      <c r="G47" s="350" t="s">
        <v>10</v>
      </c>
      <c r="H47" s="350"/>
      <c r="I47" s="10">
        <v>3</v>
      </c>
      <c r="J47" s="10">
        <v>3</v>
      </c>
      <c r="K47" s="4"/>
      <c r="L47" s="4"/>
      <c r="M47" s="4"/>
      <c r="N47" s="48"/>
      <c r="O47" s="173"/>
      <c r="P47" s="173"/>
      <c r="Q47" s="173"/>
      <c r="R47" s="173"/>
      <c r="S47" s="173"/>
      <c r="T47" s="173"/>
      <c r="U47" s="173"/>
      <c r="V47" s="173"/>
      <c r="W47" s="173"/>
      <c r="X47" s="11"/>
      <c r="Y47" s="11"/>
      <c r="Z47" s="5"/>
    </row>
    <row r="48" spans="6:26" x14ac:dyDescent="0.25">
      <c r="F48" s="10">
        <v>27</v>
      </c>
      <c r="G48" s="335" t="s">
        <v>85</v>
      </c>
      <c r="H48" s="335"/>
      <c r="I48" s="337">
        <v>300</v>
      </c>
      <c r="J48" s="337"/>
      <c r="K48" s="56">
        <v>2.0299999999999998</v>
      </c>
      <c r="L48" s="56">
        <v>7.41</v>
      </c>
      <c r="M48" s="56">
        <v>11</v>
      </c>
      <c r="N48" s="209">
        <v>119.01</v>
      </c>
      <c r="O48" s="173">
        <v>308</v>
      </c>
      <c r="P48" s="173">
        <v>39.6</v>
      </c>
      <c r="Q48" s="173">
        <v>21</v>
      </c>
      <c r="R48" s="173">
        <v>43.6</v>
      </c>
      <c r="S48" s="195">
        <v>0.98</v>
      </c>
      <c r="T48" s="173"/>
      <c r="U48" s="173">
        <v>0.04</v>
      </c>
      <c r="V48" s="173">
        <v>0.04</v>
      </c>
      <c r="W48" s="173">
        <v>8.5</v>
      </c>
      <c r="X48" s="11"/>
      <c r="Y48" s="11"/>
    </row>
    <row r="49" spans="6:27" ht="15" hidden="1" customHeight="1" x14ac:dyDescent="0.25">
      <c r="F49" s="10"/>
      <c r="G49" s="350"/>
      <c r="H49" s="350"/>
      <c r="I49" s="10"/>
      <c r="J49" s="10"/>
      <c r="K49" s="4"/>
      <c r="L49" s="4"/>
      <c r="M49" s="4"/>
      <c r="N49" s="48"/>
      <c r="O49" s="173"/>
      <c r="P49" s="173"/>
      <c r="Q49" s="173"/>
      <c r="R49" s="173"/>
      <c r="S49" s="173"/>
      <c r="T49" s="173"/>
      <c r="U49" s="176"/>
      <c r="V49" s="176"/>
      <c r="W49" s="176"/>
      <c r="X49" s="15"/>
      <c r="Y49" s="15"/>
    </row>
    <row r="50" spans="6:27" hidden="1" x14ac:dyDescent="0.25">
      <c r="F50" s="10"/>
      <c r="G50" s="355" t="s">
        <v>148</v>
      </c>
      <c r="H50" s="350"/>
      <c r="I50" s="10">
        <v>60</v>
      </c>
      <c r="J50" s="10">
        <v>48</v>
      </c>
      <c r="K50" s="4"/>
      <c r="L50" s="4"/>
      <c r="M50" s="4"/>
      <c r="N50" s="48"/>
      <c r="O50" s="173"/>
      <c r="P50" s="173"/>
      <c r="Q50" s="173"/>
      <c r="R50" s="173"/>
      <c r="S50" s="175"/>
      <c r="T50" s="173"/>
      <c r="U50" s="173"/>
      <c r="V50" s="173"/>
      <c r="W50" s="173"/>
      <c r="X50" s="11"/>
      <c r="Y50" s="11"/>
    </row>
    <row r="51" spans="6:27" hidden="1" x14ac:dyDescent="0.25">
      <c r="F51" s="10"/>
      <c r="G51" s="350" t="s">
        <v>5</v>
      </c>
      <c r="H51" s="350"/>
      <c r="I51" s="10">
        <v>66</v>
      </c>
      <c r="J51" s="10">
        <v>50</v>
      </c>
      <c r="K51" s="4"/>
      <c r="L51" s="4"/>
      <c r="M51" s="4"/>
      <c r="N51" s="48"/>
      <c r="O51" s="173"/>
      <c r="P51" s="173"/>
      <c r="Q51" s="173"/>
      <c r="R51" s="173"/>
      <c r="S51" s="175"/>
      <c r="T51" s="173"/>
      <c r="U51" s="176"/>
      <c r="V51" s="176"/>
      <c r="W51" s="176"/>
      <c r="X51" s="15"/>
      <c r="Y51" s="15"/>
    </row>
    <row r="52" spans="6:27" hidden="1" x14ac:dyDescent="0.25">
      <c r="F52" s="10"/>
      <c r="G52" s="350" t="s">
        <v>47</v>
      </c>
      <c r="H52" s="350"/>
      <c r="I52" s="10">
        <v>80</v>
      </c>
      <c r="J52" s="10">
        <v>64</v>
      </c>
      <c r="K52" s="4"/>
      <c r="L52" s="4"/>
      <c r="M52" s="4"/>
      <c r="N52" s="48"/>
      <c r="O52" s="173"/>
      <c r="P52" s="173"/>
      <c r="Q52" s="173"/>
      <c r="R52" s="173"/>
      <c r="S52" s="173"/>
      <c r="T52" s="173"/>
      <c r="U52" s="173"/>
      <c r="V52" s="173"/>
      <c r="W52" s="173"/>
      <c r="X52" s="11"/>
      <c r="Y52" s="11"/>
    </row>
    <row r="53" spans="6:27" hidden="1" x14ac:dyDescent="0.25">
      <c r="F53" s="10"/>
      <c r="G53" s="350" t="s">
        <v>53</v>
      </c>
      <c r="H53" s="350"/>
      <c r="I53" s="10">
        <v>15</v>
      </c>
      <c r="J53" s="10">
        <v>12</v>
      </c>
      <c r="K53" s="4"/>
      <c r="L53" s="4"/>
      <c r="M53" s="4"/>
      <c r="N53" s="48"/>
      <c r="O53" s="173"/>
      <c r="P53" s="173"/>
      <c r="Q53" s="173"/>
      <c r="R53" s="173"/>
      <c r="S53" s="173"/>
      <c r="T53" s="173"/>
      <c r="U53" s="173"/>
      <c r="V53" s="173"/>
      <c r="W53" s="173"/>
      <c r="X53" s="11"/>
      <c r="Y53" s="11"/>
    </row>
    <row r="54" spans="6:27" hidden="1" x14ac:dyDescent="0.25">
      <c r="F54" s="10"/>
      <c r="G54" s="350" t="s">
        <v>49</v>
      </c>
      <c r="H54" s="350"/>
      <c r="I54" s="10">
        <v>15</v>
      </c>
      <c r="J54" s="10">
        <v>12</v>
      </c>
      <c r="K54" s="4"/>
      <c r="L54" s="4"/>
      <c r="M54" s="4"/>
      <c r="N54" s="48"/>
      <c r="O54" s="173"/>
      <c r="P54" s="173"/>
      <c r="Q54" s="173"/>
      <c r="R54" s="173"/>
      <c r="S54" s="195"/>
      <c r="T54" s="173"/>
      <c r="U54" s="176"/>
      <c r="V54" s="176"/>
      <c r="W54" s="176"/>
      <c r="X54" s="15"/>
      <c r="Y54" s="15"/>
    </row>
    <row r="55" spans="6:27" hidden="1" x14ac:dyDescent="0.25">
      <c r="F55" s="10"/>
      <c r="G55" s="350" t="s">
        <v>7</v>
      </c>
      <c r="H55" s="350"/>
      <c r="I55" s="10">
        <v>15</v>
      </c>
      <c r="J55" s="10">
        <v>15</v>
      </c>
      <c r="K55" s="4"/>
      <c r="L55" s="4"/>
      <c r="M55" s="4"/>
      <c r="N55" s="48"/>
      <c r="O55" s="173"/>
      <c r="P55" s="173"/>
      <c r="Q55" s="173"/>
      <c r="R55" s="173"/>
      <c r="S55" s="195"/>
      <c r="T55" s="173"/>
      <c r="U55" s="213"/>
      <c r="V55" s="213"/>
      <c r="W55" s="213"/>
      <c r="X55" s="65"/>
      <c r="Y55" s="65"/>
    </row>
    <row r="56" spans="6:27" hidden="1" x14ac:dyDescent="0.25">
      <c r="F56" s="10"/>
      <c r="G56" s="350" t="s">
        <v>10</v>
      </c>
      <c r="H56" s="350"/>
      <c r="I56" s="10">
        <v>3</v>
      </c>
      <c r="J56" s="10">
        <v>3</v>
      </c>
      <c r="K56" s="4"/>
      <c r="L56" s="4"/>
      <c r="M56" s="4"/>
      <c r="N56" s="48"/>
      <c r="O56" s="173"/>
      <c r="P56" s="173"/>
      <c r="Q56" s="173"/>
      <c r="R56" s="173"/>
      <c r="S56" s="195"/>
      <c r="T56" s="173"/>
      <c r="U56" s="176"/>
      <c r="V56" s="176"/>
      <c r="W56" s="176"/>
      <c r="X56" s="15"/>
      <c r="Y56" s="15"/>
    </row>
    <row r="57" spans="6:27" hidden="1" x14ac:dyDescent="0.25">
      <c r="F57" s="10"/>
      <c r="G57" s="355"/>
      <c r="H57" s="350"/>
      <c r="I57" s="10"/>
      <c r="J57" s="10"/>
      <c r="K57" s="4"/>
      <c r="L57" s="4"/>
      <c r="M57" s="4"/>
      <c r="N57" s="48"/>
      <c r="O57" s="173"/>
      <c r="P57" s="173"/>
      <c r="Q57" s="173"/>
      <c r="R57" s="173"/>
      <c r="S57" s="195"/>
      <c r="T57" s="175"/>
      <c r="U57" s="176"/>
      <c r="V57" s="176"/>
      <c r="W57" s="176"/>
      <c r="X57" s="15"/>
      <c r="Y57" s="15"/>
    </row>
    <row r="58" spans="6:27" hidden="1" x14ac:dyDescent="0.25">
      <c r="F58" s="10"/>
      <c r="G58" s="350" t="s">
        <v>35</v>
      </c>
      <c r="H58" s="350"/>
      <c r="I58" s="10">
        <v>2</v>
      </c>
      <c r="J58" s="10">
        <v>2</v>
      </c>
      <c r="K58" s="4"/>
      <c r="L58" s="4"/>
      <c r="M58" s="4"/>
      <c r="N58" s="48"/>
      <c r="O58" s="173"/>
      <c r="P58" s="173"/>
      <c r="Q58" s="173"/>
      <c r="R58" s="173"/>
      <c r="S58" s="195"/>
      <c r="T58" s="173"/>
      <c r="U58" s="173"/>
      <c r="V58" s="173"/>
      <c r="W58" s="173"/>
      <c r="X58" s="11"/>
      <c r="Y58" s="11"/>
    </row>
    <row r="59" spans="6:27" hidden="1" x14ac:dyDescent="0.25">
      <c r="F59" s="10"/>
      <c r="G59" s="355" t="s">
        <v>41</v>
      </c>
      <c r="H59" s="350"/>
      <c r="I59" s="10">
        <v>225</v>
      </c>
      <c r="J59" s="10">
        <v>225</v>
      </c>
      <c r="K59" s="4"/>
      <c r="L59" s="4"/>
      <c r="M59" s="4"/>
      <c r="N59" s="48"/>
      <c r="O59" s="173"/>
      <c r="P59" s="173"/>
      <c r="Q59" s="173"/>
      <c r="R59" s="173"/>
      <c r="S59" s="175"/>
      <c r="T59" s="173"/>
      <c r="U59" s="176"/>
      <c r="V59" s="176"/>
      <c r="W59" s="176"/>
      <c r="X59" s="15"/>
      <c r="Y59" s="15"/>
    </row>
    <row r="60" spans="6:27" ht="21.75" customHeight="1" x14ac:dyDescent="0.25">
      <c r="F60" s="29">
        <v>244</v>
      </c>
      <c r="G60" s="375" t="s">
        <v>274</v>
      </c>
      <c r="H60" s="376"/>
      <c r="I60" s="333">
        <v>250</v>
      </c>
      <c r="J60" s="333"/>
      <c r="K60" s="9">
        <v>16.34</v>
      </c>
      <c r="L60" s="9">
        <v>18.29</v>
      </c>
      <c r="M60" s="9">
        <v>46.31</v>
      </c>
      <c r="N60" s="105">
        <v>409.63</v>
      </c>
      <c r="O60" s="173">
        <v>347</v>
      </c>
      <c r="P60" s="173">
        <v>14.23</v>
      </c>
      <c r="Q60" s="173">
        <v>39.200000000000003</v>
      </c>
      <c r="R60" s="173">
        <v>200</v>
      </c>
      <c r="S60" s="195">
        <v>2.65</v>
      </c>
      <c r="T60" s="195"/>
      <c r="U60" s="173">
        <v>0.06</v>
      </c>
      <c r="V60" s="173">
        <v>0.11</v>
      </c>
      <c r="W60" s="173">
        <v>1.28</v>
      </c>
      <c r="X60" s="15"/>
      <c r="Y60" s="15"/>
      <c r="Z60" s="15"/>
      <c r="AA60" s="15"/>
    </row>
    <row r="61" spans="6:27" ht="15" hidden="1" customHeight="1" x14ac:dyDescent="0.25">
      <c r="F61" s="10"/>
      <c r="G61" s="350" t="s">
        <v>97</v>
      </c>
      <c r="H61" s="350"/>
      <c r="I61" s="10">
        <v>110</v>
      </c>
      <c r="J61" s="10">
        <v>81</v>
      </c>
      <c r="K61" s="4"/>
      <c r="L61" s="4"/>
      <c r="M61" s="4"/>
      <c r="N61" s="48"/>
      <c r="O61" s="173"/>
      <c r="P61" s="173"/>
      <c r="Q61" s="173"/>
      <c r="R61" s="173"/>
      <c r="S61" s="173"/>
      <c r="T61" s="173"/>
      <c r="U61" s="173"/>
      <c r="V61" s="173"/>
      <c r="W61" s="173"/>
      <c r="Z61" s="5"/>
      <c r="AA61" s="5"/>
    </row>
    <row r="62" spans="6:27" ht="15" hidden="1" customHeight="1" x14ac:dyDescent="0.25">
      <c r="F62" s="10"/>
      <c r="G62" s="350" t="s">
        <v>53</v>
      </c>
      <c r="H62" s="350"/>
      <c r="I62" s="10">
        <v>25</v>
      </c>
      <c r="J62" s="10">
        <v>20</v>
      </c>
      <c r="K62" s="4"/>
      <c r="L62" s="4"/>
      <c r="M62" s="4"/>
      <c r="N62" s="48"/>
      <c r="O62" s="173"/>
      <c r="P62" s="173"/>
      <c r="Q62" s="173"/>
      <c r="R62" s="173"/>
      <c r="S62" s="173"/>
      <c r="T62" s="173"/>
      <c r="U62" s="173"/>
      <c r="V62" s="173"/>
      <c r="W62" s="173"/>
      <c r="Z62" s="5"/>
      <c r="AA62" s="5"/>
    </row>
    <row r="63" spans="6:27" ht="15" hidden="1" customHeight="1" x14ac:dyDescent="0.25">
      <c r="F63" s="10"/>
      <c r="G63" s="350" t="s">
        <v>31</v>
      </c>
      <c r="H63" s="350"/>
      <c r="I63" s="10">
        <v>68</v>
      </c>
      <c r="J63" s="10">
        <v>68</v>
      </c>
      <c r="K63" s="4"/>
      <c r="L63" s="4"/>
      <c r="M63" s="4"/>
      <c r="N63" s="48"/>
      <c r="O63" s="173"/>
      <c r="P63" s="173"/>
      <c r="Q63" s="173"/>
      <c r="R63" s="173"/>
      <c r="S63" s="173"/>
      <c r="T63" s="173"/>
      <c r="U63" s="173"/>
      <c r="V63" s="173"/>
      <c r="W63" s="173"/>
      <c r="Z63" s="5"/>
      <c r="AA63" s="5"/>
    </row>
    <row r="64" spans="6:27" ht="15" hidden="1" customHeight="1" x14ac:dyDescent="0.25">
      <c r="F64" s="10"/>
      <c r="G64" s="350" t="s">
        <v>9</v>
      </c>
      <c r="H64" s="350"/>
      <c r="I64" s="10">
        <v>15</v>
      </c>
      <c r="J64" s="10">
        <v>15</v>
      </c>
      <c r="K64" s="4"/>
      <c r="L64" s="4"/>
      <c r="M64" s="4"/>
      <c r="N64" s="48"/>
      <c r="O64" s="173"/>
      <c r="P64" s="173"/>
      <c r="Q64" s="173"/>
      <c r="R64" s="173"/>
      <c r="S64" s="173"/>
      <c r="T64" s="173"/>
      <c r="U64" s="173"/>
      <c r="V64" s="173"/>
      <c r="W64" s="173"/>
      <c r="Z64" s="5"/>
      <c r="AA64" s="5"/>
    </row>
    <row r="65" spans="6:28" hidden="1" x14ac:dyDescent="0.25">
      <c r="F65" s="10"/>
      <c r="G65" s="350" t="s">
        <v>49</v>
      </c>
      <c r="H65" s="350"/>
      <c r="I65" s="10">
        <v>15</v>
      </c>
      <c r="J65" s="10">
        <v>12</v>
      </c>
      <c r="K65" s="91"/>
      <c r="L65" s="91"/>
      <c r="M65" s="91"/>
      <c r="N65" s="199"/>
      <c r="O65" s="173"/>
      <c r="P65" s="173"/>
      <c r="Q65" s="173"/>
      <c r="R65" s="173"/>
      <c r="S65" s="173"/>
      <c r="T65" s="173"/>
      <c r="U65" s="173"/>
      <c r="V65" s="173"/>
      <c r="W65" s="173"/>
      <c r="Z65" s="5"/>
      <c r="AA65" s="5"/>
    </row>
    <row r="66" spans="6:28" hidden="1" x14ac:dyDescent="0.25">
      <c r="F66" s="4"/>
      <c r="G66" s="355" t="s">
        <v>41</v>
      </c>
      <c r="H66" s="350"/>
      <c r="I66" s="10">
        <v>160</v>
      </c>
      <c r="J66" s="10">
        <v>160</v>
      </c>
      <c r="K66" s="91"/>
      <c r="L66" s="91"/>
      <c r="M66" s="91"/>
      <c r="N66" s="199"/>
      <c r="O66" s="173"/>
      <c r="P66" s="173"/>
      <c r="Q66" s="173"/>
      <c r="R66" s="173"/>
      <c r="S66" s="173"/>
      <c r="T66" s="173"/>
      <c r="U66" s="173"/>
      <c r="V66" s="173"/>
      <c r="W66" s="173"/>
      <c r="Z66" s="5"/>
      <c r="AA66" s="5"/>
    </row>
    <row r="67" spans="6:28" ht="27.75" customHeight="1" x14ac:dyDescent="0.25">
      <c r="F67" s="4"/>
      <c r="G67" s="334" t="s">
        <v>38</v>
      </c>
      <c r="H67" s="334"/>
      <c r="I67" s="346">
        <v>75</v>
      </c>
      <c r="J67" s="348"/>
      <c r="K67" s="9">
        <v>5.7</v>
      </c>
      <c r="L67" s="9">
        <v>1.2</v>
      </c>
      <c r="M67" s="9">
        <v>35.9</v>
      </c>
      <c r="N67" s="105">
        <v>176.2</v>
      </c>
      <c r="O67" s="173">
        <v>65.23</v>
      </c>
      <c r="P67" s="173">
        <v>9.3800000000000008</v>
      </c>
      <c r="Q67" s="173">
        <v>16</v>
      </c>
      <c r="R67" s="173">
        <v>86.7</v>
      </c>
      <c r="S67" s="173">
        <v>2.7</v>
      </c>
      <c r="T67" s="173"/>
      <c r="U67" s="173">
        <v>0.2</v>
      </c>
      <c r="V67" s="173">
        <v>0.22</v>
      </c>
      <c r="W67" s="173"/>
      <c r="X67" s="11"/>
      <c r="Y67" s="11"/>
      <c r="Z67" s="11"/>
      <c r="AA67" s="5"/>
    </row>
    <row r="68" spans="6:28" ht="31.5" customHeight="1" x14ac:dyDescent="0.25">
      <c r="F68" s="4"/>
      <c r="G68" s="334" t="s">
        <v>17</v>
      </c>
      <c r="H68" s="334"/>
      <c r="I68" s="333">
        <v>75</v>
      </c>
      <c r="J68" s="333"/>
      <c r="K68" s="9">
        <v>5.4</v>
      </c>
      <c r="L68" s="9">
        <v>0.84</v>
      </c>
      <c r="M68" s="9">
        <v>34.700000000000003</v>
      </c>
      <c r="N68" s="105">
        <v>177.7</v>
      </c>
      <c r="O68" s="173">
        <v>67.34</v>
      </c>
      <c r="P68" s="173">
        <v>34.700000000000003</v>
      </c>
      <c r="Q68" s="173">
        <v>15</v>
      </c>
      <c r="R68" s="173">
        <v>83.7</v>
      </c>
      <c r="S68" s="173">
        <v>2.1</v>
      </c>
      <c r="T68" s="173"/>
      <c r="U68" s="173">
        <v>0.2</v>
      </c>
      <c r="V68" s="173">
        <v>0.22</v>
      </c>
      <c r="W68" s="176"/>
      <c r="X68" s="15"/>
      <c r="Y68" s="15"/>
      <c r="Z68" s="11"/>
      <c r="AA68" s="5"/>
    </row>
    <row r="69" spans="6:28" ht="18.75" customHeight="1" x14ac:dyDescent="0.3">
      <c r="F69" s="10">
        <v>261</v>
      </c>
      <c r="G69" s="335" t="s">
        <v>88</v>
      </c>
      <c r="H69" s="335"/>
      <c r="I69" s="333">
        <v>200</v>
      </c>
      <c r="J69" s="333"/>
      <c r="K69" s="9">
        <v>0.32</v>
      </c>
      <c r="L69" s="9"/>
      <c r="M69" s="9">
        <v>22.74</v>
      </c>
      <c r="N69" s="105">
        <v>89.8</v>
      </c>
      <c r="O69" s="173">
        <v>10.3</v>
      </c>
      <c r="P69" s="173">
        <v>21.2</v>
      </c>
      <c r="Q69" s="173">
        <v>3.4</v>
      </c>
      <c r="R69" s="173">
        <v>3.4</v>
      </c>
      <c r="S69" s="175">
        <v>0.63</v>
      </c>
      <c r="T69" s="173"/>
      <c r="U69" s="173">
        <v>0.01</v>
      </c>
      <c r="V69" s="173">
        <v>0.05</v>
      </c>
      <c r="W69" s="173">
        <v>100</v>
      </c>
      <c r="X69" s="15"/>
      <c r="Y69" s="15"/>
      <c r="Z69" s="60"/>
      <c r="AA69" s="15"/>
      <c r="AB69" s="5"/>
    </row>
    <row r="70" spans="6:28" hidden="1" x14ac:dyDescent="0.25">
      <c r="F70" s="4"/>
      <c r="G70" s="350" t="s">
        <v>89</v>
      </c>
      <c r="H70" s="350"/>
      <c r="I70" s="2">
        <v>20</v>
      </c>
      <c r="J70" s="113">
        <v>20</v>
      </c>
      <c r="K70" s="9"/>
      <c r="L70" s="9"/>
      <c r="M70" s="9"/>
      <c r="N70" s="105"/>
      <c r="O70" s="173"/>
      <c r="P70" s="173"/>
      <c r="Q70" s="173"/>
      <c r="R70" s="176"/>
      <c r="S70" s="173"/>
      <c r="T70" s="173"/>
      <c r="U70" s="194"/>
      <c r="V70" s="194"/>
      <c r="W70" s="194"/>
      <c r="X70" s="35"/>
      <c r="Y70" s="35"/>
      <c r="Z70" s="61"/>
      <c r="AA70" s="15"/>
      <c r="AB70" s="5"/>
    </row>
    <row r="71" spans="6:28" hidden="1" x14ac:dyDescent="0.25">
      <c r="F71" s="4"/>
      <c r="G71" s="350" t="s">
        <v>41</v>
      </c>
      <c r="H71" s="350"/>
      <c r="I71" s="2">
        <v>230</v>
      </c>
      <c r="J71" s="113">
        <v>230</v>
      </c>
      <c r="K71" s="9"/>
      <c r="L71" s="9"/>
      <c r="M71" s="9"/>
      <c r="N71" s="105"/>
      <c r="O71" s="173"/>
      <c r="P71" s="173"/>
      <c r="Q71" s="173"/>
      <c r="R71" s="173"/>
      <c r="S71" s="175"/>
      <c r="T71" s="173"/>
      <c r="U71" s="173"/>
      <c r="V71" s="173"/>
      <c r="W71" s="173"/>
      <c r="X71" s="11"/>
      <c r="Y71" s="11"/>
      <c r="Z71" s="33"/>
      <c r="AA71" s="15"/>
      <c r="AB71" s="5"/>
    </row>
    <row r="72" spans="6:28" hidden="1" x14ac:dyDescent="0.25">
      <c r="F72" s="4"/>
      <c r="G72" s="350" t="s">
        <v>35</v>
      </c>
      <c r="H72" s="350"/>
      <c r="I72" s="2">
        <v>20</v>
      </c>
      <c r="J72" s="113">
        <v>20</v>
      </c>
      <c r="K72" s="9"/>
      <c r="L72" s="9"/>
      <c r="M72" s="9"/>
      <c r="N72" s="105"/>
      <c r="O72" s="173"/>
      <c r="P72" s="173"/>
      <c r="Q72" s="173"/>
      <c r="R72" s="191"/>
      <c r="S72" s="175"/>
      <c r="T72" s="173"/>
      <c r="U72" s="176"/>
      <c r="V72" s="176"/>
      <c r="W72" s="176"/>
      <c r="X72" s="15"/>
      <c r="Y72" s="15"/>
      <c r="Z72" s="11"/>
      <c r="AA72" s="5"/>
      <c r="AB72" s="5"/>
    </row>
    <row r="73" spans="6:28" hidden="1" x14ac:dyDescent="0.25">
      <c r="F73" s="4"/>
      <c r="G73" s="350" t="s">
        <v>58</v>
      </c>
      <c r="H73" s="350"/>
      <c r="I73" s="8">
        <v>25</v>
      </c>
      <c r="J73" s="8">
        <v>25</v>
      </c>
      <c r="K73" s="3"/>
      <c r="L73" s="3"/>
      <c r="M73" s="3"/>
      <c r="N73" s="43"/>
      <c r="O73" s="173"/>
      <c r="P73" s="173"/>
      <c r="Q73" s="173"/>
      <c r="R73" s="191"/>
      <c r="S73" s="173"/>
      <c r="T73" s="173"/>
      <c r="U73" s="173"/>
      <c r="V73" s="173"/>
      <c r="W73" s="173"/>
      <c r="X73" s="11"/>
      <c r="Y73" s="11"/>
      <c r="Z73" s="11"/>
      <c r="AA73" s="5"/>
      <c r="AB73" s="5"/>
    </row>
    <row r="74" spans="6:28" ht="18.75" x14ac:dyDescent="0.3">
      <c r="F74" s="4"/>
      <c r="G74" s="340" t="s">
        <v>42</v>
      </c>
      <c r="H74" s="340"/>
      <c r="I74" s="341">
        <f>I43+I48+I60+I67+I68+I69</f>
        <v>1000</v>
      </c>
      <c r="J74" s="342"/>
      <c r="K74" s="3">
        <f>SUM(K43:K72)</f>
        <v>30.549999999999997</v>
      </c>
      <c r="L74" s="3">
        <f>SUM(L43:L72)</f>
        <v>30.869999999999997</v>
      </c>
      <c r="M74" s="3">
        <f>SUM(M43:M72)</f>
        <v>154.68</v>
      </c>
      <c r="N74" s="43">
        <f>SUM(N43:N72)</f>
        <v>1017.69</v>
      </c>
      <c r="O74" s="176">
        <f>SUM(O43:O73)</f>
        <v>1211.8699999999999</v>
      </c>
      <c r="P74" s="176">
        <f t="shared" ref="P74:W74" si="2">SUM(P43:P73)</f>
        <v>157.10999999999999</v>
      </c>
      <c r="Q74" s="176">
        <f t="shared" si="2"/>
        <v>126.60000000000001</v>
      </c>
      <c r="R74" s="176">
        <f t="shared" si="2"/>
        <v>485.19999999999993</v>
      </c>
      <c r="S74" s="176">
        <f t="shared" si="2"/>
        <v>10.660000000000002</v>
      </c>
      <c r="T74" s="176">
        <f t="shared" si="2"/>
        <v>0</v>
      </c>
      <c r="U74" s="176">
        <f t="shared" si="2"/>
        <v>0.59000000000000008</v>
      </c>
      <c r="V74" s="176">
        <f t="shared" si="2"/>
        <v>0.70000000000000007</v>
      </c>
      <c r="W74" s="176">
        <f t="shared" si="2"/>
        <v>126.18</v>
      </c>
      <c r="X74" s="1"/>
      <c r="Y74" s="1"/>
      <c r="Z74" s="62"/>
      <c r="AA74" s="5"/>
      <c r="AB74" s="5"/>
    </row>
    <row r="75" spans="6:28" ht="18.75" x14ac:dyDescent="0.3">
      <c r="F75" s="48"/>
      <c r="G75" s="26"/>
      <c r="H75" s="26"/>
      <c r="I75" s="27"/>
      <c r="J75" s="27"/>
      <c r="K75" s="27"/>
      <c r="L75" s="27"/>
      <c r="M75" s="27"/>
      <c r="N75" s="168">
        <f>N74/N115</f>
        <v>0.29555916323727155</v>
      </c>
      <c r="O75" s="173"/>
      <c r="P75" s="173"/>
      <c r="Q75" s="173"/>
      <c r="R75" s="191"/>
      <c r="S75" s="175"/>
      <c r="T75" s="173"/>
      <c r="U75" s="173"/>
      <c r="V75" s="173"/>
      <c r="W75" s="173"/>
      <c r="X75" s="1"/>
      <c r="Y75" s="1"/>
      <c r="Z75" s="62"/>
      <c r="AA75" s="5"/>
      <c r="AB75" s="5"/>
    </row>
    <row r="76" spans="6:28" ht="15.75" x14ac:dyDescent="0.25">
      <c r="F76" s="333" t="s">
        <v>59</v>
      </c>
      <c r="G76" s="333"/>
      <c r="H76" s="333"/>
      <c r="I76" s="333"/>
      <c r="J76" s="333"/>
      <c r="K76" s="333"/>
      <c r="L76" s="333"/>
      <c r="M76" s="333"/>
      <c r="N76" s="346"/>
      <c r="O76" s="173"/>
      <c r="P76" s="173"/>
      <c r="Q76" s="173"/>
      <c r="R76" s="191"/>
      <c r="S76" s="173"/>
      <c r="T76" s="173"/>
      <c r="U76" s="176"/>
      <c r="V76" s="176"/>
      <c r="W76" s="176"/>
      <c r="X76" s="50"/>
      <c r="Y76" s="50"/>
      <c r="Z76" s="33"/>
      <c r="AA76" s="5"/>
    </row>
    <row r="77" spans="6:28" x14ac:dyDescent="0.25">
      <c r="F77" s="2">
        <v>389</v>
      </c>
      <c r="G77" s="335" t="s">
        <v>60</v>
      </c>
      <c r="H77" s="335"/>
      <c r="I77" s="337">
        <v>200</v>
      </c>
      <c r="J77" s="337"/>
      <c r="K77" s="3">
        <v>0.8</v>
      </c>
      <c r="L77" s="3">
        <v>0.6</v>
      </c>
      <c r="M77" s="3">
        <v>22</v>
      </c>
      <c r="N77" s="43">
        <v>92</v>
      </c>
      <c r="O77" s="173">
        <v>120</v>
      </c>
      <c r="P77" s="173">
        <v>14</v>
      </c>
      <c r="Q77" s="173">
        <v>8</v>
      </c>
      <c r="R77" s="173">
        <v>14</v>
      </c>
      <c r="S77" s="173">
        <v>1.4</v>
      </c>
      <c r="T77" s="173"/>
      <c r="U77" s="173">
        <v>0.02</v>
      </c>
      <c r="V77" s="173">
        <v>0.02</v>
      </c>
      <c r="W77" s="173">
        <v>4</v>
      </c>
      <c r="Z77" s="33"/>
      <c r="AA77" s="5"/>
    </row>
    <row r="78" spans="6:28" x14ac:dyDescent="0.25">
      <c r="F78" s="4"/>
      <c r="G78" s="335" t="s">
        <v>90</v>
      </c>
      <c r="H78" s="335"/>
      <c r="I78" s="337">
        <v>40</v>
      </c>
      <c r="J78" s="337"/>
      <c r="K78" s="3">
        <v>1.28</v>
      </c>
      <c r="L78" s="3">
        <v>1.1200000000000001</v>
      </c>
      <c r="M78" s="3">
        <v>32.36</v>
      </c>
      <c r="N78" s="43">
        <v>140</v>
      </c>
      <c r="O78" s="130">
        <v>5.6</v>
      </c>
      <c r="P78" s="130">
        <v>6.4</v>
      </c>
      <c r="Q78" s="130">
        <v>4</v>
      </c>
      <c r="R78" s="130">
        <v>14.4</v>
      </c>
      <c r="S78" s="130">
        <v>0.6</v>
      </c>
      <c r="T78" s="130">
        <v>1.2</v>
      </c>
      <c r="U78" s="130">
        <v>0.01</v>
      </c>
      <c r="V78" s="130">
        <v>0.11</v>
      </c>
      <c r="W78" s="176"/>
      <c r="X78" s="15"/>
      <c r="Y78" s="15"/>
      <c r="Z78" s="33"/>
      <c r="AA78" s="5"/>
    </row>
    <row r="79" spans="6:28" hidden="1" x14ac:dyDescent="0.25">
      <c r="F79" s="4"/>
      <c r="G79" s="350" t="s">
        <v>90</v>
      </c>
      <c r="H79" s="350"/>
      <c r="I79" s="29">
        <v>40</v>
      </c>
      <c r="J79" s="2">
        <v>40</v>
      </c>
      <c r="K79" s="4"/>
      <c r="L79" s="4"/>
      <c r="M79" s="4"/>
      <c r="N79" s="48"/>
      <c r="O79" s="173"/>
      <c r="P79" s="173"/>
      <c r="Q79" s="173"/>
      <c r="R79" s="176"/>
      <c r="S79" s="173"/>
      <c r="T79" s="173"/>
      <c r="U79" s="173"/>
      <c r="V79" s="173"/>
      <c r="W79" s="173"/>
      <c r="Z79" s="61"/>
      <c r="AA79" s="5"/>
    </row>
    <row r="80" spans="6:28" hidden="1" x14ac:dyDescent="0.25">
      <c r="F80" s="4"/>
      <c r="G80" s="404" t="s">
        <v>245</v>
      </c>
      <c r="H80" s="405"/>
      <c r="I80" s="29"/>
      <c r="J80" s="9">
        <v>25</v>
      </c>
      <c r="K80" s="9">
        <v>0.68</v>
      </c>
      <c r="L80" s="9">
        <v>1.07</v>
      </c>
      <c r="M80" s="9">
        <v>20.57</v>
      </c>
      <c r="N80" s="105">
        <v>91</v>
      </c>
      <c r="O80" s="173"/>
      <c r="P80" s="173"/>
      <c r="Q80" s="173"/>
      <c r="R80" s="176"/>
      <c r="S80" s="173"/>
      <c r="T80" s="173"/>
      <c r="U80" s="173"/>
      <c r="V80" s="173"/>
      <c r="W80" s="173"/>
      <c r="Z80" s="61"/>
      <c r="AA80" s="5"/>
    </row>
    <row r="81" spans="6:27" x14ac:dyDescent="0.25">
      <c r="F81" s="4"/>
      <c r="G81" s="340" t="s">
        <v>42</v>
      </c>
      <c r="H81" s="340"/>
      <c r="I81" s="341">
        <v>240</v>
      </c>
      <c r="J81" s="342"/>
      <c r="K81" s="3">
        <f>SUM(K77:K80)</f>
        <v>2.7600000000000002</v>
      </c>
      <c r="L81" s="3">
        <f>SUM(L77:L80)</f>
        <v>2.79</v>
      </c>
      <c r="M81" s="3">
        <f>SUM(M77:M80)</f>
        <v>74.930000000000007</v>
      </c>
      <c r="N81" s="43">
        <f>SUM(N77:N80)</f>
        <v>323</v>
      </c>
      <c r="O81" s="176">
        <f>SUM(O77:O80)</f>
        <v>125.6</v>
      </c>
      <c r="P81" s="176">
        <f t="shared" ref="P81:W81" si="3">SUM(P77:P80)</f>
        <v>20.399999999999999</v>
      </c>
      <c r="Q81" s="176">
        <f t="shared" si="3"/>
        <v>12</v>
      </c>
      <c r="R81" s="176">
        <f t="shared" si="3"/>
        <v>28.4</v>
      </c>
      <c r="S81" s="176">
        <f t="shared" si="3"/>
        <v>2</v>
      </c>
      <c r="T81" s="176">
        <f t="shared" si="3"/>
        <v>1.2</v>
      </c>
      <c r="U81" s="176">
        <f t="shared" si="3"/>
        <v>0.03</v>
      </c>
      <c r="V81" s="176">
        <f t="shared" si="3"/>
        <v>0.13</v>
      </c>
      <c r="W81" s="176">
        <f t="shared" si="3"/>
        <v>4</v>
      </c>
      <c r="Z81" s="33"/>
      <c r="AA81" s="5"/>
    </row>
    <row r="82" spans="6:27" x14ac:dyDescent="0.25">
      <c r="F82" s="48"/>
      <c r="G82" s="26"/>
      <c r="H82" s="26"/>
      <c r="I82" s="27"/>
      <c r="J82" s="27"/>
      <c r="K82" s="27"/>
      <c r="L82" s="27"/>
      <c r="M82" s="27"/>
      <c r="N82" s="168">
        <f>N81/N115</f>
        <v>9.3806178429225701E-2</v>
      </c>
      <c r="O82" s="173"/>
      <c r="P82" s="173"/>
      <c r="Q82" s="173"/>
      <c r="R82" s="173"/>
      <c r="S82" s="173"/>
      <c r="T82" s="173"/>
      <c r="U82" s="173"/>
      <c r="V82" s="173"/>
      <c r="W82" s="173"/>
      <c r="Z82" s="33"/>
      <c r="AA82" s="5"/>
    </row>
    <row r="83" spans="6:27" x14ac:dyDescent="0.25">
      <c r="F83" s="333" t="s">
        <v>74</v>
      </c>
      <c r="G83" s="333"/>
      <c r="H83" s="333"/>
      <c r="I83" s="333"/>
      <c r="J83" s="333"/>
      <c r="K83" s="333"/>
      <c r="L83" s="333"/>
      <c r="M83" s="333"/>
      <c r="N83" s="346"/>
      <c r="O83" s="173"/>
      <c r="P83" s="173"/>
      <c r="Q83" s="173"/>
      <c r="R83" s="191"/>
      <c r="S83" s="195"/>
      <c r="T83" s="173"/>
      <c r="U83" s="173"/>
      <c r="V83" s="173"/>
      <c r="W83" s="173"/>
      <c r="X83" s="11"/>
      <c r="Y83" s="11"/>
      <c r="Z83" s="63"/>
      <c r="AA83" s="5"/>
    </row>
    <row r="84" spans="6:27" ht="27.75" customHeight="1" x14ac:dyDescent="0.25">
      <c r="F84" s="29">
        <v>154</v>
      </c>
      <c r="G84" s="334" t="s">
        <v>86</v>
      </c>
      <c r="H84" s="334"/>
      <c r="I84" s="333">
        <v>170</v>
      </c>
      <c r="J84" s="333"/>
      <c r="K84" s="9">
        <v>12.52</v>
      </c>
      <c r="L84" s="9">
        <v>10.029999999999999</v>
      </c>
      <c r="M84" s="9">
        <v>13</v>
      </c>
      <c r="N84" s="105">
        <v>217.13</v>
      </c>
      <c r="O84" s="173">
        <v>325</v>
      </c>
      <c r="P84" s="173">
        <v>75</v>
      </c>
      <c r="Q84" s="173">
        <v>48</v>
      </c>
      <c r="R84" s="173">
        <v>162</v>
      </c>
      <c r="S84" s="173">
        <v>0.85</v>
      </c>
      <c r="T84" s="173">
        <v>5.8</v>
      </c>
      <c r="U84" s="173">
        <v>0.05</v>
      </c>
      <c r="V84" s="173">
        <v>0.05</v>
      </c>
      <c r="W84" s="173">
        <v>3.73</v>
      </c>
      <c r="X84" s="15"/>
      <c r="Y84" s="15"/>
      <c r="Z84" s="15"/>
      <c r="AA84" s="15"/>
    </row>
    <row r="85" spans="6:27" hidden="1" x14ac:dyDescent="0.25">
      <c r="F85" s="10"/>
      <c r="G85" s="350" t="s">
        <v>300</v>
      </c>
      <c r="H85" s="350"/>
      <c r="I85" s="10">
        <v>289</v>
      </c>
      <c r="J85" s="10">
        <v>210</v>
      </c>
      <c r="K85" s="4"/>
      <c r="L85" s="4"/>
      <c r="M85" s="4"/>
      <c r="N85" s="48"/>
      <c r="O85" s="173"/>
      <c r="P85" s="173"/>
      <c r="Q85" s="173"/>
      <c r="R85" s="173"/>
      <c r="S85" s="176"/>
      <c r="T85" s="176"/>
      <c r="U85" s="176"/>
      <c r="V85" s="176"/>
      <c r="W85" s="176"/>
      <c r="X85" s="15"/>
      <c r="Y85" s="15"/>
      <c r="Z85" s="15"/>
      <c r="AA85" s="15"/>
    </row>
    <row r="86" spans="6:27" hidden="1" x14ac:dyDescent="0.25">
      <c r="F86" s="10"/>
      <c r="G86" s="350" t="s">
        <v>53</v>
      </c>
      <c r="H86" s="350"/>
      <c r="I86" s="10">
        <v>32</v>
      </c>
      <c r="J86" s="10">
        <v>25</v>
      </c>
      <c r="K86" s="9"/>
      <c r="L86" s="9"/>
      <c r="M86" s="9"/>
      <c r="N86" s="105"/>
      <c r="O86" s="173"/>
      <c r="P86" s="173"/>
      <c r="Q86" s="173"/>
      <c r="R86" s="173"/>
      <c r="S86" s="176"/>
      <c r="T86" s="176"/>
      <c r="U86" s="176"/>
      <c r="V86" s="176"/>
      <c r="W86" s="176"/>
      <c r="X86" s="15"/>
      <c r="Y86" s="15"/>
      <c r="Z86" s="15"/>
      <c r="AA86" s="15"/>
    </row>
    <row r="87" spans="6:27" hidden="1" x14ac:dyDescent="0.25">
      <c r="F87" s="10"/>
      <c r="G87" s="350" t="s">
        <v>49</v>
      </c>
      <c r="H87" s="350"/>
      <c r="I87" s="10">
        <v>17</v>
      </c>
      <c r="J87" s="10">
        <v>14</v>
      </c>
      <c r="K87" s="4"/>
      <c r="L87" s="4"/>
      <c r="M87" s="4"/>
      <c r="N87" s="48"/>
      <c r="O87" s="173"/>
      <c r="P87" s="173"/>
      <c r="Q87" s="173"/>
      <c r="R87" s="173"/>
      <c r="S87" s="176"/>
      <c r="T87" s="176"/>
      <c r="U87" s="176"/>
      <c r="V87" s="176"/>
      <c r="W87" s="176"/>
      <c r="X87" s="15"/>
      <c r="Y87" s="15"/>
      <c r="Z87" s="15"/>
      <c r="AA87" s="15"/>
    </row>
    <row r="88" spans="6:27" hidden="1" x14ac:dyDescent="0.25">
      <c r="F88" s="10"/>
      <c r="G88" s="350" t="s">
        <v>87</v>
      </c>
      <c r="H88" s="350"/>
      <c r="I88" s="10">
        <v>5</v>
      </c>
      <c r="J88" s="10">
        <v>5</v>
      </c>
      <c r="K88" s="4"/>
      <c r="L88" s="4"/>
      <c r="M88" s="4"/>
      <c r="N88" s="48"/>
      <c r="O88" s="173"/>
      <c r="P88" s="173"/>
      <c r="Q88" s="173"/>
      <c r="R88" s="173"/>
      <c r="S88" s="176"/>
      <c r="T88" s="176"/>
      <c r="U88" s="176"/>
      <c r="V88" s="176"/>
      <c r="W88" s="176"/>
      <c r="X88" s="15"/>
      <c r="Y88" s="15"/>
      <c r="Z88" s="15"/>
      <c r="AA88" s="15"/>
    </row>
    <row r="89" spans="6:27" hidden="1" x14ac:dyDescent="0.25">
      <c r="F89" s="10"/>
      <c r="G89" s="350" t="s">
        <v>35</v>
      </c>
      <c r="H89" s="350"/>
      <c r="I89" s="10">
        <v>2</v>
      </c>
      <c r="J89" s="10">
        <v>2</v>
      </c>
      <c r="K89" s="4"/>
      <c r="L89" s="4"/>
      <c r="M89" s="4"/>
      <c r="N89" s="48"/>
      <c r="O89" s="173"/>
      <c r="P89" s="173"/>
      <c r="Q89" s="173"/>
      <c r="R89" s="173"/>
      <c r="S89" s="176"/>
      <c r="T89" s="176"/>
      <c r="U89" s="176"/>
      <c r="V89" s="176"/>
      <c r="W89" s="176"/>
      <c r="X89" s="15"/>
      <c r="Y89" s="15"/>
      <c r="Z89" s="15"/>
      <c r="AA89" s="15"/>
    </row>
    <row r="90" spans="6:27" hidden="1" x14ac:dyDescent="0.25">
      <c r="F90" s="10"/>
      <c r="G90" s="82" t="s">
        <v>4</v>
      </c>
      <c r="H90" s="124"/>
      <c r="I90" s="10">
        <v>10</v>
      </c>
      <c r="J90" s="10">
        <v>10</v>
      </c>
      <c r="K90" s="4"/>
      <c r="L90" s="4"/>
      <c r="M90" s="4"/>
      <c r="N90" s="48"/>
      <c r="O90" s="173"/>
      <c r="P90" s="173"/>
      <c r="Q90" s="173"/>
      <c r="R90" s="173"/>
      <c r="S90" s="176"/>
      <c r="T90" s="176"/>
      <c r="U90" s="176"/>
      <c r="V90" s="176"/>
      <c r="W90" s="176"/>
      <c r="X90" s="15"/>
      <c r="Y90" s="15"/>
      <c r="Z90" s="15"/>
      <c r="AA90" s="15"/>
    </row>
    <row r="91" spans="6:27" hidden="1" x14ac:dyDescent="0.25">
      <c r="F91" s="10"/>
      <c r="G91" s="350" t="s">
        <v>10</v>
      </c>
      <c r="H91" s="350"/>
      <c r="I91" s="10">
        <v>5</v>
      </c>
      <c r="J91" s="10">
        <v>5</v>
      </c>
      <c r="K91" s="4"/>
      <c r="L91" s="4"/>
      <c r="M91" s="4"/>
      <c r="N91" s="48"/>
      <c r="O91" s="173"/>
      <c r="P91" s="173"/>
      <c r="Q91" s="173"/>
      <c r="R91" s="173"/>
      <c r="S91" s="176"/>
      <c r="T91" s="176"/>
      <c r="U91" s="176"/>
      <c r="V91" s="176"/>
      <c r="W91" s="176"/>
      <c r="X91" s="15"/>
      <c r="Y91" s="15"/>
      <c r="Z91" s="15"/>
      <c r="AA91" s="15"/>
    </row>
    <row r="92" spans="6:27" hidden="1" x14ac:dyDescent="0.25">
      <c r="F92" s="4"/>
      <c r="G92" s="355" t="s">
        <v>41</v>
      </c>
      <c r="H92" s="350"/>
      <c r="I92" s="10">
        <v>25</v>
      </c>
      <c r="J92" s="10">
        <v>25</v>
      </c>
      <c r="K92" s="91"/>
      <c r="L92" s="91"/>
      <c r="M92" s="91"/>
      <c r="N92" s="199"/>
      <c r="O92" s="173"/>
      <c r="P92" s="173"/>
      <c r="Q92" s="173"/>
      <c r="R92" s="173"/>
      <c r="S92" s="176"/>
      <c r="T92" s="176"/>
      <c r="U92" s="176"/>
      <c r="V92" s="176"/>
      <c r="W92" s="176"/>
      <c r="X92" s="15"/>
      <c r="Y92" s="15"/>
      <c r="Z92" s="15"/>
      <c r="AA92" s="15"/>
    </row>
    <row r="93" spans="6:27" x14ac:dyDescent="0.25">
      <c r="F93" s="8">
        <v>125</v>
      </c>
      <c r="G93" s="144" t="s">
        <v>213</v>
      </c>
      <c r="H93" s="144"/>
      <c r="I93" s="341">
        <v>300</v>
      </c>
      <c r="J93" s="345"/>
      <c r="K93" s="9">
        <v>5.79</v>
      </c>
      <c r="L93" s="9">
        <v>15.17</v>
      </c>
      <c r="M93" s="9">
        <v>46.02</v>
      </c>
      <c r="N93" s="105">
        <v>343.76</v>
      </c>
      <c r="O93" s="175">
        <v>1400</v>
      </c>
      <c r="P93" s="173">
        <v>40.799999999999997</v>
      </c>
      <c r="Q93" s="173">
        <v>60</v>
      </c>
      <c r="R93" s="173">
        <v>160</v>
      </c>
      <c r="S93" s="173">
        <v>2.4</v>
      </c>
      <c r="T93" s="173"/>
      <c r="U93" s="173">
        <v>0.3</v>
      </c>
      <c r="V93" s="173">
        <v>0.2</v>
      </c>
      <c r="W93" s="173">
        <v>42</v>
      </c>
      <c r="X93" s="15"/>
      <c r="Y93" s="15"/>
      <c r="Z93" s="15"/>
      <c r="AA93" s="15"/>
    </row>
    <row r="94" spans="6:27" ht="15" hidden="1" customHeight="1" x14ac:dyDescent="0.25">
      <c r="F94" s="8"/>
      <c r="G94" s="350" t="s">
        <v>5</v>
      </c>
      <c r="H94" s="350"/>
      <c r="I94" s="10">
        <v>380</v>
      </c>
      <c r="J94" s="10">
        <v>285</v>
      </c>
      <c r="K94" s="4"/>
      <c r="L94" s="4"/>
      <c r="M94" s="4"/>
      <c r="N94" s="48"/>
      <c r="O94" s="173"/>
      <c r="P94" s="173"/>
      <c r="Q94" s="173"/>
      <c r="R94" s="173"/>
      <c r="S94" s="173"/>
      <c r="T94" s="173"/>
      <c r="U94" s="173"/>
      <c r="V94" s="173"/>
      <c r="W94" s="173"/>
      <c r="Z94" s="5"/>
      <c r="AA94" s="5"/>
    </row>
    <row r="95" spans="6:27" ht="15" hidden="1" customHeight="1" x14ac:dyDescent="0.25">
      <c r="F95" s="8"/>
      <c r="G95" s="350" t="s">
        <v>9</v>
      </c>
      <c r="H95" s="350"/>
      <c r="I95" s="10">
        <v>17</v>
      </c>
      <c r="J95" s="10">
        <v>17</v>
      </c>
      <c r="K95" s="4"/>
      <c r="L95" s="4"/>
      <c r="M95" s="4"/>
      <c r="N95" s="48"/>
      <c r="O95" s="173"/>
      <c r="P95" s="173"/>
      <c r="Q95" s="173"/>
      <c r="R95" s="173"/>
      <c r="S95" s="173"/>
      <c r="T95" s="173"/>
      <c r="U95" s="173"/>
      <c r="V95" s="173"/>
      <c r="W95" s="173"/>
      <c r="Z95" s="5"/>
      <c r="AA95" s="5"/>
    </row>
    <row r="96" spans="6:27" hidden="1" x14ac:dyDescent="0.25">
      <c r="F96" s="8"/>
      <c r="G96" s="350"/>
      <c r="H96" s="350"/>
      <c r="I96" s="10"/>
      <c r="J96" s="10"/>
      <c r="K96" s="4"/>
      <c r="L96" s="4"/>
      <c r="M96" s="4"/>
      <c r="N96" s="48"/>
      <c r="O96" s="173"/>
      <c r="P96" s="173"/>
      <c r="Q96" s="173"/>
      <c r="R96" s="173"/>
      <c r="S96" s="175"/>
      <c r="T96" s="173"/>
      <c r="U96" s="173"/>
      <c r="V96" s="173"/>
      <c r="W96" s="173"/>
      <c r="X96" s="1"/>
      <c r="Y96" s="1"/>
      <c r="Z96" s="5"/>
    </row>
    <row r="97" spans="6:26" x14ac:dyDescent="0.25">
      <c r="F97" s="8">
        <v>7</v>
      </c>
      <c r="G97" s="335" t="s">
        <v>91</v>
      </c>
      <c r="H97" s="335"/>
      <c r="I97" s="337">
        <v>100</v>
      </c>
      <c r="J97" s="337"/>
      <c r="K97" s="3">
        <v>1.6</v>
      </c>
      <c r="L97" s="3">
        <v>8.08</v>
      </c>
      <c r="M97" s="3">
        <v>9.59</v>
      </c>
      <c r="N97" s="43">
        <v>111.31</v>
      </c>
      <c r="O97" s="173">
        <v>283</v>
      </c>
      <c r="P97" s="173">
        <v>52</v>
      </c>
      <c r="Q97" s="173">
        <v>16</v>
      </c>
      <c r="R97" s="173">
        <v>33.9</v>
      </c>
      <c r="S97" s="173">
        <v>0.66</v>
      </c>
      <c r="T97" s="173"/>
      <c r="U97" s="175">
        <v>0.02</v>
      </c>
      <c r="V97" s="175">
        <v>0.02</v>
      </c>
      <c r="W97" s="175">
        <v>19.8</v>
      </c>
      <c r="X97" s="35"/>
      <c r="Y97" s="35"/>
      <c r="Z97" s="5"/>
    </row>
    <row r="98" spans="6:26" hidden="1" x14ac:dyDescent="0.25">
      <c r="F98" s="10"/>
      <c r="G98" s="350" t="s">
        <v>92</v>
      </c>
      <c r="H98" s="350"/>
      <c r="I98" s="10">
        <v>116</v>
      </c>
      <c r="J98" s="10">
        <v>81</v>
      </c>
      <c r="K98" s="4"/>
      <c r="L98" s="4"/>
      <c r="M98" s="4"/>
      <c r="N98" s="48"/>
      <c r="O98" s="173"/>
      <c r="P98" s="173"/>
      <c r="Q98" s="173"/>
      <c r="R98" s="173"/>
      <c r="S98" s="173"/>
      <c r="T98" s="173"/>
      <c r="U98" s="173"/>
      <c r="V98" s="173"/>
      <c r="W98" s="173"/>
      <c r="Z98" s="5"/>
    </row>
    <row r="99" spans="6:26" hidden="1" x14ac:dyDescent="0.25">
      <c r="F99" s="10"/>
      <c r="G99" s="350" t="s">
        <v>49</v>
      </c>
      <c r="H99" s="350"/>
      <c r="I99" s="10">
        <v>12</v>
      </c>
      <c r="J99" s="10">
        <v>10</v>
      </c>
      <c r="K99" s="4"/>
      <c r="L99" s="4"/>
      <c r="M99" s="4"/>
      <c r="N99" s="48"/>
      <c r="O99" s="173"/>
      <c r="P99" s="173"/>
      <c r="Q99" s="173"/>
      <c r="R99" s="173"/>
      <c r="S99" s="214"/>
      <c r="T99" s="173"/>
      <c r="U99" s="173"/>
      <c r="V99" s="173"/>
      <c r="W99" s="173"/>
      <c r="Z99" s="5"/>
    </row>
    <row r="100" spans="6:26" hidden="1" x14ac:dyDescent="0.25">
      <c r="F100" s="10"/>
      <c r="G100" s="350"/>
      <c r="H100" s="350"/>
      <c r="I100" s="10"/>
      <c r="J100" s="10"/>
      <c r="K100" s="4"/>
      <c r="L100" s="4"/>
      <c r="M100" s="4"/>
      <c r="N100" s="48"/>
      <c r="O100" s="173"/>
      <c r="P100" s="173"/>
      <c r="Q100" s="173"/>
      <c r="R100" s="173"/>
      <c r="S100" s="173"/>
      <c r="T100" s="173"/>
      <c r="U100" s="173"/>
      <c r="V100" s="173"/>
      <c r="W100" s="173"/>
      <c r="X100" s="11"/>
      <c r="Y100" s="11"/>
      <c r="Z100" s="5"/>
    </row>
    <row r="101" spans="6:26" hidden="1" x14ac:dyDescent="0.25">
      <c r="F101" s="10"/>
      <c r="G101" s="350" t="s">
        <v>10</v>
      </c>
      <c r="H101" s="350"/>
      <c r="I101" s="10">
        <v>8</v>
      </c>
      <c r="J101" s="10">
        <v>8</v>
      </c>
      <c r="K101" s="4"/>
      <c r="L101" s="4"/>
      <c r="M101" s="4"/>
      <c r="N101" s="48"/>
      <c r="O101" s="173"/>
      <c r="P101" s="173"/>
      <c r="Q101" s="173"/>
      <c r="R101" s="173"/>
      <c r="S101" s="175"/>
      <c r="T101" s="173"/>
      <c r="U101" s="173"/>
      <c r="V101" s="173"/>
      <c r="W101" s="173"/>
      <c r="X101" s="11"/>
      <c r="Y101" s="11"/>
      <c r="Z101" s="5"/>
    </row>
    <row r="102" spans="6:26" ht="27.75" customHeight="1" x14ac:dyDescent="0.25">
      <c r="F102" s="8"/>
      <c r="G102" s="334" t="s">
        <v>38</v>
      </c>
      <c r="H102" s="334"/>
      <c r="I102" s="346">
        <v>50</v>
      </c>
      <c r="J102" s="348"/>
      <c r="K102" s="9">
        <v>3.8</v>
      </c>
      <c r="L102" s="9">
        <v>0.8</v>
      </c>
      <c r="M102" s="9">
        <v>23.9</v>
      </c>
      <c r="N102" s="105">
        <v>117</v>
      </c>
      <c r="O102" s="173">
        <v>43</v>
      </c>
      <c r="P102" s="173">
        <v>6</v>
      </c>
      <c r="Q102" s="173">
        <v>10</v>
      </c>
      <c r="R102" s="173">
        <v>57</v>
      </c>
      <c r="S102" s="173">
        <v>1.8</v>
      </c>
      <c r="T102" s="173"/>
      <c r="U102" s="173">
        <v>0.13</v>
      </c>
      <c r="V102" s="173">
        <v>0.14000000000000001</v>
      </c>
      <c r="W102" s="173"/>
      <c r="X102" s="11"/>
      <c r="Y102" s="11"/>
      <c r="Z102" s="5"/>
    </row>
    <row r="103" spans="6:26" ht="33" customHeight="1" x14ac:dyDescent="0.25">
      <c r="F103" s="10"/>
      <c r="G103" s="334" t="s">
        <v>17</v>
      </c>
      <c r="H103" s="334"/>
      <c r="I103" s="333">
        <v>75</v>
      </c>
      <c r="J103" s="333"/>
      <c r="K103" s="9">
        <v>5.4</v>
      </c>
      <c r="L103" s="9">
        <v>0.84</v>
      </c>
      <c r="M103" s="9">
        <v>34.700000000000003</v>
      </c>
      <c r="N103" s="105">
        <v>177.7</v>
      </c>
      <c r="O103" s="173">
        <v>67.34</v>
      </c>
      <c r="P103" s="173">
        <v>34.700000000000003</v>
      </c>
      <c r="Q103" s="173">
        <v>15</v>
      </c>
      <c r="R103" s="173">
        <v>83.7</v>
      </c>
      <c r="S103" s="173">
        <v>2.1</v>
      </c>
      <c r="T103" s="173"/>
      <c r="U103" s="173">
        <v>0.2</v>
      </c>
      <c r="V103" s="173">
        <v>0.22</v>
      </c>
      <c r="W103" s="173"/>
      <c r="X103" s="15"/>
      <c r="Y103" s="15"/>
      <c r="Z103" s="5"/>
    </row>
    <row r="104" spans="6:26" ht="18.75" hidden="1" customHeight="1" x14ac:dyDescent="0.25">
      <c r="F104" s="10"/>
      <c r="G104" s="334"/>
      <c r="H104" s="334"/>
      <c r="I104" s="337"/>
      <c r="J104" s="337"/>
      <c r="K104" s="3"/>
      <c r="L104" s="3"/>
      <c r="M104" s="3"/>
      <c r="N104" s="43"/>
      <c r="O104" s="173"/>
      <c r="P104" s="173"/>
      <c r="Q104" s="173"/>
      <c r="R104" s="173"/>
      <c r="S104" s="175"/>
      <c r="T104" s="176"/>
      <c r="U104" s="176"/>
      <c r="V104" s="176"/>
      <c r="W104" s="176"/>
      <c r="X104" s="15"/>
      <c r="Z104" s="5"/>
    </row>
    <row r="105" spans="6:26" ht="18.75" customHeight="1" x14ac:dyDescent="0.25">
      <c r="F105" s="29">
        <v>209</v>
      </c>
      <c r="G105" s="338" t="s">
        <v>67</v>
      </c>
      <c r="H105" s="349"/>
      <c r="I105" s="333">
        <v>40</v>
      </c>
      <c r="J105" s="333"/>
      <c r="K105" s="9">
        <v>5.08</v>
      </c>
      <c r="L105" s="9">
        <v>4.3600000000000003</v>
      </c>
      <c r="M105" s="9">
        <v>0.28000000000000003</v>
      </c>
      <c r="N105" s="105">
        <v>62.8</v>
      </c>
      <c r="O105" s="173">
        <v>56</v>
      </c>
      <c r="P105" s="173">
        <v>22</v>
      </c>
      <c r="Q105" s="173">
        <v>4.8</v>
      </c>
      <c r="R105" s="173">
        <v>76</v>
      </c>
      <c r="S105" s="175">
        <v>1</v>
      </c>
      <c r="T105" s="173">
        <v>100</v>
      </c>
      <c r="U105" s="173">
        <v>0.03</v>
      </c>
      <c r="V105" s="173">
        <v>0.18</v>
      </c>
      <c r="W105" s="176"/>
      <c r="X105" s="15"/>
      <c r="Z105" s="5"/>
    </row>
    <row r="106" spans="6:26" x14ac:dyDescent="0.25">
      <c r="F106" s="10">
        <v>265</v>
      </c>
      <c r="G106" s="349" t="s">
        <v>204</v>
      </c>
      <c r="H106" s="349"/>
      <c r="I106" s="337">
        <v>200</v>
      </c>
      <c r="J106" s="337"/>
      <c r="K106" s="3">
        <v>0.18</v>
      </c>
      <c r="L106" s="3">
        <v>0.01</v>
      </c>
      <c r="M106" s="3">
        <v>12.44</v>
      </c>
      <c r="N106" s="43">
        <v>50.47</v>
      </c>
      <c r="O106" s="173">
        <v>21.3</v>
      </c>
      <c r="P106" s="173">
        <v>14.2</v>
      </c>
      <c r="Q106" s="173">
        <v>2.4</v>
      </c>
      <c r="R106" s="173">
        <v>4.4000000000000004</v>
      </c>
      <c r="S106" s="175">
        <v>0.36</v>
      </c>
      <c r="T106" s="173"/>
      <c r="U106" s="173"/>
      <c r="V106" s="173"/>
      <c r="W106" s="173">
        <v>2.83</v>
      </c>
      <c r="X106" s="11"/>
      <c r="Y106" s="11"/>
      <c r="Z106" s="5"/>
    </row>
    <row r="107" spans="6:26" x14ac:dyDescent="0.25">
      <c r="F107" s="4"/>
      <c r="G107" s="384" t="s">
        <v>42</v>
      </c>
      <c r="H107" s="384"/>
      <c r="I107" s="341">
        <f>I84+I93+I97+I102+I103+I105+I106</f>
        <v>935</v>
      </c>
      <c r="J107" s="342"/>
      <c r="K107" s="3">
        <f>SUM(K84:K106)</f>
        <v>34.369999999999997</v>
      </c>
      <c r="L107" s="3">
        <f>SUM(L84:L106)</f>
        <v>39.29</v>
      </c>
      <c r="M107" s="3">
        <f>SUM(M84:M106)</f>
        <v>139.93</v>
      </c>
      <c r="N107" s="43">
        <f>SUM(N84:N106)</f>
        <v>1080.17</v>
      </c>
      <c r="O107" s="176">
        <f>SUM(O84:O106)</f>
        <v>2195.6400000000003</v>
      </c>
      <c r="P107" s="176">
        <f t="shared" ref="P107:W107" si="4">SUM(P84:P106)</f>
        <v>244.7</v>
      </c>
      <c r="Q107" s="176">
        <f t="shared" si="4"/>
        <v>156.20000000000002</v>
      </c>
      <c r="R107" s="176">
        <f t="shared" si="4"/>
        <v>576.99999999999989</v>
      </c>
      <c r="S107" s="176">
        <f t="shared" si="4"/>
        <v>9.17</v>
      </c>
      <c r="T107" s="176">
        <f t="shared" si="4"/>
        <v>105.8</v>
      </c>
      <c r="U107" s="176">
        <f t="shared" si="4"/>
        <v>0.73</v>
      </c>
      <c r="V107" s="176">
        <f t="shared" si="4"/>
        <v>0.81</v>
      </c>
      <c r="W107" s="176">
        <f t="shared" si="4"/>
        <v>68.36</v>
      </c>
      <c r="X107" s="35"/>
      <c r="Y107" s="35"/>
      <c r="Z107" s="5"/>
    </row>
    <row r="108" spans="6:26" x14ac:dyDescent="0.25">
      <c r="F108" s="48"/>
      <c r="G108" s="26"/>
      <c r="H108" s="26"/>
      <c r="I108" s="27"/>
      <c r="J108" s="27"/>
      <c r="K108" s="27"/>
      <c r="L108" s="27"/>
      <c r="M108" s="27"/>
      <c r="N108" s="168">
        <f>N107/N115</f>
        <v>0.31370470512042337</v>
      </c>
      <c r="O108" s="173"/>
      <c r="P108" s="173"/>
      <c r="Q108" s="173"/>
      <c r="R108" s="173"/>
      <c r="S108" s="173"/>
      <c r="T108" s="173"/>
      <c r="U108" s="194"/>
      <c r="V108" s="194"/>
      <c r="W108" s="194"/>
      <c r="X108" s="35"/>
      <c r="Y108" s="35"/>
      <c r="Z108" s="5"/>
    </row>
    <row r="109" spans="6:26" x14ac:dyDescent="0.25">
      <c r="F109" s="48"/>
      <c r="G109" s="41" t="s">
        <v>70</v>
      </c>
      <c r="H109" s="42"/>
      <c r="I109" s="3"/>
      <c r="J109" s="3">
        <v>7</v>
      </c>
      <c r="K109" s="27"/>
      <c r="L109" s="27"/>
      <c r="M109" s="27"/>
      <c r="N109" s="168"/>
      <c r="O109" s="173"/>
      <c r="P109" s="173"/>
      <c r="Q109" s="173"/>
      <c r="R109" s="173"/>
      <c r="S109" s="173"/>
      <c r="T109" s="173"/>
      <c r="U109" s="194"/>
      <c r="V109" s="194"/>
      <c r="W109" s="194"/>
      <c r="X109" s="35"/>
      <c r="Y109" s="35"/>
      <c r="Z109" s="5"/>
    </row>
    <row r="110" spans="6:26" x14ac:dyDescent="0.25">
      <c r="F110" s="333" t="s">
        <v>71</v>
      </c>
      <c r="G110" s="333"/>
      <c r="H110" s="333"/>
      <c r="I110" s="333"/>
      <c r="J110" s="333"/>
      <c r="K110" s="333"/>
      <c r="L110" s="333"/>
      <c r="M110" s="333"/>
      <c r="N110" s="346"/>
      <c r="O110" s="173"/>
      <c r="P110" s="173"/>
      <c r="Q110" s="173"/>
      <c r="R110" s="173"/>
      <c r="S110" s="175"/>
      <c r="T110" s="173"/>
      <c r="U110" s="173"/>
      <c r="V110" s="173"/>
      <c r="W110" s="173"/>
      <c r="Z110" s="5"/>
    </row>
    <row r="111" spans="6:26" x14ac:dyDescent="0.25">
      <c r="F111" s="10">
        <v>245</v>
      </c>
      <c r="G111" s="391" t="s">
        <v>218</v>
      </c>
      <c r="H111" s="391"/>
      <c r="I111" s="337">
        <v>200</v>
      </c>
      <c r="J111" s="337"/>
      <c r="K111" s="3">
        <v>5.8</v>
      </c>
      <c r="L111" s="3">
        <v>5</v>
      </c>
      <c r="M111" s="3">
        <v>8.4</v>
      </c>
      <c r="N111" s="43">
        <v>108</v>
      </c>
      <c r="O111" s="101">
        <v>292</v>
      </c>
      <c r="P111" s="130">
        <v>248</v>
      </c>
      <c r="Q111" s="130">
        <v>28</v>
      </c>
      <c r="R111" s="130">
        <v>184</v>
      </c>
      <c r="S111" s="130">
        <v>0.2</v>
      </c>
      <c r="T111" s="130">
        <v>40</v>
      </c>
      <c r="U111" s="130">
        <v>0.04</v>
      </c>
      <c r="V111" s="130">
        <v>0.2</v>
      </c>
      <c r="W111" s="130">
        <v>0.6</v>
      </c>
      <c r="X111" s="34"/>
      <c r="Y111" s="34"/>
      <c r="Z111" s="5"/>
    </row>
    <row r="112" spans="6:26" ht="27.75" customHeight="1" x14ac:dyDescent="0.25">
      <c r="F112" s="4"/>
      <c r="G112" s="334" t="s">
        <v>38</v>
      </c>
      <c r="H112" s="334"/>
      <c r="I112" s="346">
        <v>25</v>
      </c>
      <c r="J112" s="348"/>
      <c r="K112" s="9">
        <v>1.9</v>
      </c>
      <c r="L112" s="9">
        <v>0.4</v>
      </c>
      <c r="M112" s="9">
        <v>11.9</v>
      </c>
      <c r="N112" s="105">
        <v>58.7</v>
      </c>
      <c r="O112" s="173">
        <v>21</v>
      </c>
      <c r="P112" s="173">
        <v>3</v>
      </c>
      <c r="Q112" s="173">
        <v>5</v>
      </c>
      <c r="R112" s="173">
        <v>28.5</v>
      </c>
      <c r="S112" s="173">
        <v>0.9</v>
      </c>
      <c r="T112" s="173"/>
      <c r="U112" s="173">
        <v>0.06</v>
      </c>
      <c r="V112" s="173">
        <v>7.0000000000000007E-2</v>
      </c>
      <c r="W112" s="173"/>
    </row>
    <row r="113" spans="6:26" x14ac:dyDescent="0.25">
      <c r="F113" s="4"/>
      <c r="G113" s="384" t="s">
        <v>42</v>
      </c>
      <c r="H113" s="384"/>
      <c r="I113" s="341">
        <f>I111+I112</f>
        <v>225</v>
      </c>
      <c r="J113" s="342"/>
      <c r="K113" s="3">
        <f>SUM(K111:K112)</f>
        <v>7.6999999999999993</v>
      </c>
      <c r="L113" s="3">
        <f>SUM(L111:L112)</f>
        <v>5.4</v>
      </c>
      <c r="M113" s="3">
        <f>SUM(M111:M112)</f>
        <v>20.3</v>
      </c>
      <c r="N113" s="43">
        <f>SUM(N111:N112)</f>
        <v>166.7</v>
      </c>
      <c r="O113" s="176">
        <f>SUM(O111:O112)</f>
        <v>313</v>
      </c>
      <c r="P113" s="176">
        <f t="shared" ref="P113:W113" si="5">SUM(P111:P112)</f>
        <v>251</v>
      </c>
      <c r="Q113" s="176">
        <f t="shared" si="5"/>
        <v>33</v>
      </c>
      <c r="R113" s="176">
        <f t="shared" si="5"/>
        <v>212.5</v>
      </c>
      <c r="S113" s="176">
        <f t="shared" si="5"/>
        <v>1.1000000000000001</v>
      </c>
      <c r="T113" s="176">
        <f t="shared" si="5"/>
        <v>40</v>
      </c>
      <c r="U113" s="176">
        <f t="shared" si="5"/>
        <v>0.1</v>
      </c>
      <c r="V113" s="176">
        <f t="shared" si="5"/>
        <v>0.27</v>
      </c>
      <c r="W113" s="176">
        <f t="shared" si="5"/>
        <v>0.6</v>
      </c>
    </row>
    <row r="114" spans="6:26" x14ac:dyDescent="0.25">
      <c r="F114" s="4"/>
      <c r="G114" s="385"/>
      <c r="H114" s="385"/>
      <c r="I114" s="3"/>
      <c r="J114" s="3"/>
      <c r="K114" s="3"/>
      <c r="L114" s="3"/>
      <c r="M114" s="3"/>
      <c r="N114" s="192">
        <f>N113/N115</f>
        <v>4.8413281560841868E-2</v>
      </c>
      <c r="O114" s="173"/>
      <c r="P114" s="173"/>
      <c r="Q114" s="173"/>
      <c r="R114" s="173"/>
      <c r="S114" s="173"/>
      <c r="T114" s="173"/>
      <c r="U114" s="173"/>
      <c r="V114" s="173"/>
      <c r="W114" s="173"/>
    </row>
    <row r="115" spans="6:26" ht="18.75" x14ac:dyDescent="0.3">
      <c r="F115" s="4"/>
      <c r="G115" s="386" t="s">
        <v>73</v>
      </c>
      <c r="H115" s="386"/>
      <c r="I115" s="341">
        <f>I34+I40+I74+I81+I107+I113</f>
        <v>3234</v>
      </c>
      <c r="J115" s="342"/>
      <c r="K115" s="46">
        <f>K34+K40+K74+K81+K107+K113</f>
        <v>99.339999999999989</v>
      </c>
      <c r="L115" s="46">
        <f>L34+L40+L74+L81+L107+L113</f>
        <v>106.19</v>
      </c>
      <c r="M115" s="46">
        <f>M34+M40+M74+M81+M107+M113</f>
        <v>518.35</v>
      </c>
      <c r="N115" s="210">
        <f>N34+N40+N74+N81+N107+N113</f>
        <v>3443.27</v>
      </c>
      <c r="O115" s="237">
        <f>O34+O40+O74+O81+O107+O113</f>
        <v>4296.91</v>
      </c>
      <c r="P115" s="237">
        <f t="shared" ref="P115:W115" si="6">P34+P40+P74+P81+P107+P113</f>
        <v>1038.81</v>
      </c>
      <c r="Q115" s="237">
        <f t="shared" si="6"/>
        <v>395.20000000000005</v>
      </c>
      <c r="R115" s="237">
        <f t="shared" si="6"/>
        <v>1619.8999999999999</v>
      </c>
      <c r="S115" s="237">
        <f t="shared" si="6"/>
        <v>27.440000000000005</v>
      </c>
      <c r="T115" s="237">
        <f t="shared" si="6"/>
        <v>279</v>
      </c>
      <c r="U115" s="237">
        <f t="shared" si="6"/>
        <v>1.7960000000000003</v>
      </c>
      <c r="V115" s="237">
        <f t="shared" si="6"/>
        <v>2.6300000000000003</v>
      </c>
      <c r="W115" s="237">
        <f t="shared" si="6"/>
        <v>226.78</v>
      </c>
      <c r="X115" s="64"/>
      <c r="Y115" s="64"/>
      <c r="Z115" s="5"/>
    </row>
    <row r="116" spans="6:26" ht="15" hidden="1" customHeight="1" x14ac:dyDescent="0.3">
      <c r="F116" s="5"/>
      <c r="G116" s="139" t="s">
        <v>303</v>
      </c>
      <c r="H116" s="139"/>
      <c r="I116" s="15"/>
      <c r="J116" s="11"/>
      <c r="K116" s="64"/>
      <c r="L116" s="64"/>
      <c r="M116" s="64"/>
      <c r="N116" s="64"/>
      <c r="U116" s="64"/>
      <c r="V116" s="64"/>
      <c r="W116" s="64"/>
      <c r="X116" s="64"/>
      <c r="Y116" s="64"/>
      <c r="Z116" s="5"/>
    </row>
    <row r="117" spans="6:26" ht="18.75" hidden="1" x14ac:dyDescent="0.3">
      <c r="G117" s="139" t="s">
        <v>304</v>
      </c>
      <c r="H117" s="139"/>
      <c r="I117" s="15"/>
      <c r="J117" s="11"/>
      <c r="K117" s="64">
        <f>K115*4</f>
        <v>397.35999999999996</v>
      </c>
      <c r="L117" s="64">
        <f>L115*9</f>
        <v>955.71</v>
      </c>
      <c r="M117" s="64">
        <f>M115*4</f>
        <v>2073.4</v>
      </c>
      <c r="R117" s="5"/>
    </row>
    <row r="118" spans="6:26" ht="18.75" hidden="1" x14ac:dyDescent="0.3">
      <c r="G118" s="139" t="s">
        <v>305</v>
      </c>
      <c r="H118" s="139"/>
      <c r="I118" s="15"/>
      <c r="J118" s="11"/>
      <c r="K118" s="149">
        <f>K117/N115</f>
        <v>0.11540192898030069</v>
      </c>
      <c r="L118" s="149">
        <f>L117/N115</f>
        <v>0.27755883215664179</v>
      </c>
      <c r="M118" s="149">
        <f>M117/N115</f>
        <v>0.60216015589831762</v>
      </c>
      <c r="O118" s="73">
        <v>1200</v>
      </c>
      <c r="P118" s="73">
        <v>1200</v>
      </c>
      <c r="Q118" s="73">
        <v>300</v>
      </c>
      <c r="R118" s="73">
        <v>1200</v>
      </c>
      <c r="S118" s="81">
        <v>18</v>
      </c>
      <c r="T118" s="197">
        <v>900</v>
      </c>
      <c r="U118" s="197">
        <v>1.4</v>
      </c>
      <c r="V118" s="197">
        <v>1.6</v>
      </c>
      <c r="W118" s="197">
        <v>70</v>
      </c>
    </row>
    <row r="119" spans="6:26" ht="15.75" hidden="1" customHeight="1" x14ac:dyDescent="0.3">
      <c r="G119" s="139" t="s">
        <v>306</v>
      </c>
      <c r="H119" s="139"/>
      <c r="I119" s="15"/>
      <c r="J119" s="11"/>
    </row>
  </sheetData>
  <sheetProtection selectLockedCells="1" selectUnlockedCells="1"/>
  <mergeCells count="135">
    <mergeCell ref="G92:H92"/>
    <mergeCell ref="I93:J93"/>
    <mergeCell ref="G65:H65"/>
    <mergeCell ref="F1:N3"/>
    <mergeCell ref="F4:N4"/>
    <mergeCell ref="F5:N5"/>
    <mergeCell ref="F13:F15"/>
    <mergeCell ref="G13:H15"/>
    <mergeCell ref="I13:J13"/>
    <mergeCell ref="K13:M14"/>
    <mergeCell ref="N13:N15"/>
    <mergeCell ref="I14:I15"/>
    <mergeCell ref="J14:J15"/>
    <mergeCell ref="F16:N16"/>
    <mergeCell ref="G17:H17"/>
    <mergeCell ref="I17:J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I26:J26"/>
    <mergeCell ref="G27:H27"/>
    <mergeCell ref="I27:J27"/>
    <mergeCell ref="G29:H29"/>
    <mergeCell ref="I29:J29"/>
    <mergeCell ref="G30:H30"/>
    <mergeCell ref="G31:H31"/>
    <mergeCell ref="G32:H32"/>
    <mergeCell ref="G33:H33"/>
    <mergeCell ref="G34:H34"/>
    <mergeCell ref="F36:N36"/>
    <mergeCell ref="I34:J34"/>
    <mergeCell ref="G37:H37"/>
    <mergeCell ref="I37:J37"/>
    <mergeCell ref="G39:H39"/>
    <mergeCell ref="G40:H40"/>
    <mergeCell ref="F42:N42"/>
    <mergeCell ref="G43:H43"/>
    <mergeCell ref="I43:J43"/>
    <mergeCell ref="G38:H38"/>
    <mergeCell ref="I38:J38"/>
    <mergeCell ref="I39:J39"/>
    <mergeCell ref="I40:J40"/>
    <mergeCell ref="G44:H44"/>
    <mergeCell ref="G45:H45"/>
    <mergeCell ref="G46:H46"/>
    <mergeCell ref="G47:H47"/>
    <mergeCell ref="G48:H48"/>
    <mergeCell ref="I48:J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8:H68"/>
    <mergeCell ref="I68:J68"/>
    <mergeCell ref="G69:H69"/>
    <mergeCell ref="I69:J69"/>
    <mergeCell ref="G67:H67"/>
    <mergeCell ref="I67:J67"/>
    <mergeCell ref="G70:H70"/>
    <mergeCell ref="G71:H71"/>
    <mergeCell ref="G72:H72"/>
    <mergeCell ref="G73:H73"/>
    <mergeCell ref="G74:H74"/>
    <mergeCell ref="F76:N76"/>
    <mergeCell ref="I74:J74"/>
    <mergeCell ref="G77:H77"/>
    <mergeCell ref="I77:J77"/>
    <mergeCell ref="G78:H78"/>
    <mergeCell ref="I78:J78"/>
    <mergeCell ref="G79:H79"/>
    <mergeCell ref="G81:H81"/>
    <mergeCell ref="G80:H80"/>
    <mergeCell ref="I81:J81"/>
    <mergeCell ref="F83:N83"/>
    <mergeCell ref="G84:H84"/>
    <mergeCell ref="I84:J84"/>
    <mergeCell ref="G94:H94"/>
    <mergeCell ref="G85:H85"/>
    <mergeCell ref="G86:H86"/>
    <mergeCell ref="G87:H87"/>
    <mergeCell ref="G88:H88"/>
    <mergeCell ref="G89:H89"/>
    <mergeCell ref="G91:H91"/>
    <mergeCell ref="G95:H95"/>
    <mergeCell ref="G96:H96"/>
    <mergeCell ref="G97:H97"/>
    <mergeCell ref="I97:J97"/>
    <mergeCell ref="G98:H98"/>
    <mergeCell ref="G99:H99"/>
    <mergeCell ref="G100:H100"/>
    <mergeCell ref="G101:H101"/>
    <mergeCell ref="G103:H103"/>
    <mergeCell ref="I103:J103"/>
    <mergeCell ref="G102:H102"/>
    <mergeCell ref="I102:J102"/>
    <mergeCell ref="G115:H115"/>
    <mergeCell ref="G107:H107"/>
    <mergeCell ref="F110:N110"/>
    <mergeCell ref="G111:H111"/>
    <mergeCell ref="I115:J115"/>
    <mergeCell ref="I113:J113"/>
    <mergeCell ref="I107:J107"/>
    <mergeCell ref="G112:H112"/>
    <mergeCell ref="G113:H113"/>
    <mergeCell ref="G114:H114"/>
    <mergeCell ref="G104:H104"/>
    <mergeCell ref="I104:J104"/>
    <mergeCell ref="G106:H106"/>
    <mergeCell ref="I106:J106"/>
    <mergeCell ref="G105:H105"/>
    <mergeCell ref="I105:J105"/>
    <mergeCell ref="G63:H63"/>
    <mergeCell ref="G61:H61"/>
    <mergeCell ref="G62:H62"/>
    <mergeCell ref="O13:W14"/>
    <mergeCell ref="G28:H28"/>
    <mergeCell ref="I112:J112"/>
    <mergeCell ref="I111:J111"/>
    <mergeCell ref="G66:H66"/>
    <mergeCell ref="G64:H64"/>
    <mergeCell ref="I60:J60"/>
  </mergeCells>
  <pageMargins left="0.7" right="0.7" top="0.75" bottom="0.75" header="0.51180555555555551" footer="0.51180555555555551"/>
  <pageSetup paperSize="9" firstPageNumber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39"/>
  <sheetViews>
    <sheetView view="pageBreakPreview" topLeftCell="F73" zoomScale="110" zoomScaleNormal="180" zoomScaleSheetLayoutView="110" workbookViewId="0">
      <selection activeCell="X90" sqref="X90"/>
    </sheetView>
  </sheetViews>
  <sheetFormatPr defaultRowHeight="15" x14ac:dyDescent="0.25"/>
  <cols>
    <col min="1" max="5" width="0" hidden="1" customWidth="1"/>
    <col min="6" max="6" width="6" style="12" customWidth="1"/>
    <col min="8" max="8" width="18.140625" customWidth="1"/>
    <col min="9" max="9" width="6.42578125" customWidth="1"/>
    <col min="10" max="12" width="6.7109375" customWidth="1"/>
    <col min="13" max="13" width="9.42578125" customWidth="1"/>
    <col min="14" max="14" width="12.5703125" customWidth="1"/>
    <col min="15" max="15" width="6.5703125" customWidth="1"/>
    <col min="16" max="16" width="6.140625" customWidth="1"/>
    <col min="17" max="17" width="4.7109375" customWidth="1"/>
    <col min="18" max="18" width="5.85546875" customWidth="1"/>
    <col min="19" max="19" width="5.140625" customWidth="1"/>
    <col min="20" max="20" width="4.85546875" customWidth="1"/>
    <col min="21" max="21" width="4.7109375" customWidth="1"/>
    <col min="22" max="22" width="4.85546875" customWidth="1"/>
    <col min="23" max="23" width="6.42578125" customWidth="1"/>
    <col min="28" max="28" width="29.42578125" style="5" customWidth="1"/>
    <col min="29" max="33" width="9.140625" style="5"/>
  </cols>
  <sheetData>
    <row r="2" spans="1:23" ht="15" customHeight="1" x14ac:dyDescent="0.25">
      <c r="A2" s="52"/>
      <c r="B2" s="52"/>
      <c r="C2" s="52"/>
      <c r="D2" s="52"/>
      <c r="E2" s="52"/>
      <c r="F2" s="320" t="s">
        <v>260</v>
      </c>
      <c r="G2" s="320"/>
      <c r="H2" s="320"/>
      <c r="I2" s="320"/>
      <c r="J2" s="320"/>
      <c r="K2" s="320"/>
      <c r="L2" s="320"/>
      <c r="M2" s="320"/>
      <c r="N2" s="320"/>
      <c r="O2" s="162"/>
      <c r="P2" s="162"/>
      <c r="Q2" s="162"/>
      <c r="R2" s="162"/>
      <c r="S2" s="162"/>
      <c r="T2" s="162"/>
      <c r="U2" s="162"/>
      <c r="V2" s="162"/>
    </row>
    <row r="3" spans="1:23" x14ac:dyDescent="0.25">
      <c r="A3" s="52"/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  <c r="O3" s="162"/>
      <c r="P3" s="162"/>
      <c r="Q3" s="162"/>
      <c r="R3" s="162"/>
      <c r="S3" s="162"/>
      <c r="T3" s="162"/>
      <c r="U3" s="162"/>
      <c r="V3" s="162"/>
    </row>
    <row r="4" spans="1:23" x14ac:dyDescent="0.25">
      <c r="A4" s="52"/>
      <c r="B4" s="52"/>
      <c r="C4" s="52"/>
      <c r="D4" s="52"/>
      <c r="E4" s="52"/>
      <c r="F4" s="320"/>
      <c r="G4" s="320"/>
      <c r="H4" s="320"/>
      <c r="I4" s="320"/>
      <c r="J4" s="320"/>
      <c r="K4" s="320"/>
      <c r="L4" s="320"/>
      <c r="M4" s="320"/>
      <c r="N4" s="320"/>
      <c r="O4" s="162"/>
      <c r="P4" s="162"/>
      <c r="Q4" s="162"/>
      <c r="R4" s="162"/>
      <c r="S4" s="162"/>
      <c r="T4" s="162"/>
      <c r="U4" s="162"/>
      <c r="V4" s="162"/>
    </row>
    <row r="5" spans="1:23" ht="22.5" customHeight="1" x14ac:dyDescent="0.25">
      <c r="F5" s="321" t="s">
        <v>298</v>
      </c>
      <c r="G5" s="321"/>
      <c r="H5" s="321"/>
      <c r="I5" s="321"/>
      <c r="J5" s="321"/>
      <c r="K5" s="321"/>
      <c r="L5" s="321"/>
      <c r="M5" s="321"/>
      <c r="N5" s="321"/>
      <c r="O5" s="120"/>
      <c r="P5" s="120"/>
      <c r="Q5" s="120"/>
      <c r="R5" s="120"/>
      <c r="S5" s="120"/>
      <c r="T5" s="120"/>
      <c r="U5" s="120"/>
      <c r="V5" s="120"/>
    </row>
    <row r="6" spans="1:23" ht="22.5" customHeight="1" x14ac:dyDescent="0.25">
      <c r="F6" s="321" t="s">
        <v>95</v>
      </c>
      <c r="G6" s="321"/>
      <c r="H6" s="321"/>
      <c r="I6" s="321"/>
      <c r="J6" s="321"/>
      <c r="K6" s="321"/>
      <c r="L6" s="321"/>
      <c r="M6" s="321"/>
      <c r="N6" s="321"/>
      <c r="O6" s="120"/>
      <c r="P6" s="120"/>
      <c r="Q6" s="120"/>
      <c r="R6" s="120"/>
      <c r="S6" s="120"/>
      <c r="T6" s="120"/>
      <c r="U6" s="120"/>
      <c r="V6" s="120"/>
    </row>
    <row r="7" spans="1:23" hidden="1" x14ac:dyDescent="0.25">
      <c r="F7" s="117"/>
      <c r="G7" s="118"/>
      <c r="H7" s="118"/>
      <c r="I7" s="96"/>
      <c r="J7" s="96"/>
      <c r="K7" s="96"/>
      <c r="L7" s="96"/>
      <c r="M7" s="96"/>
    </row>
    <row r="8" spans="1:23" hidden="1" x14ac:dyDescent="0.25">
      <c r="F8" s="116" t="s">
        <v>19</v>
      </c>
      <c r="G8" s="96"/>
      <c r="H8" s="96"/>
      <c r="I8" s="96"/>
      <c r="J8" s="96"/>
      <c r="K8" s="96"/>
      <c r="L8" s="96"/>
      <c r="M8" s="96"/>
    </row>
    <row r="9" spans="1:23" hidden="1" x14ac:dyDescent="0.25">
      <c r="F9" s="116" t="s">
        <v>20</v>
      </c>
      <c r="G9" s="96"/>
      <c r="H9" s="96"/>
      <c r="I9" s="96"/>
      <c r="J9" s="96"/>
      <c r="K9" s="96"/>
      <c r="L9" s="96"/>
      <c r="M9" s="96"/>
    </row>
    <row r="10" spans="1:23" hidden="1" x14ac:dyDescent="0.25">
      <c r="F10" s="116" t="s">
        <v>21</v>
      </c>
      <c r="G10" s="96"/>
      <c r="H10" s="96"/>
      <c r="I10" s="96"/>
      <c r="J10" s="96"/>
      <c r="K10" s="96"/>
      <c r="L10" s="96"/>
      <c r="M10" s="96"/>
    </row>
    <row r="11" spans="1:23" hidden="1" x14ac:dyDescent="0.25">
      <c r="F11" s="116" t="s">
        <v>22</v>
      </c>
      <c r="G11" s="96"/>
      <c r="H11" s="96"/>
      <c r="I11" s="96"/>
      <c r="J11" s="96"/>
      <c r="K11" s="96"/>
      <c r="L11" s="96"/>
      <c r="M11" s="96"/>
    </row>
    <row r="12" spans="1:23" hidden="1" x14ac:dyDescent="0.25">
      <c r="F12" s="116" t="s">
        <v>23</v>
      </c>
      <c r="G12" s="96"/>
      <c r="H12" s="96"/>
      <c r="I12" s="96"/>
      <c r="J12" s="96"/>
      <c r="K12" s="96"/>
      <c r="L12" s="96"/>
      <c r="M12" s="96"/>
    </row>
    <row r="13" spans="1:23" ht="1.5" hidden="1" customHeight="1" x14ac:dyDescent="0.25"/>
    <row r="14" spans="1:23" ht="15" customHeight="1" x14ac:dyDescent="0.25">
      <c r="F14" s="400" t="s">
        <v>24</v>
      </c>
      <c r="G14" s="399" t="s">
        <v>25</v>
      </c>
      <c r="H14" s="399"/>
      <c r="I14" s="400" t="s">
        <v>26</v>
      </c>
      <c r="J14" s="400"/>
      <c r="K14" s="398" t="s">
        <v>12</v>
      </c>
      <c r="L14" s="398"/>
      <c r="M14" s="398"/>
      <c r="N14" s="401" t="s">
        <v>13</v>
      </c>
      <c r="O14" s="407" t="s">
        <v>336</v>
      </c>
      <c r="P14" s="407"/>
      <c r="Q14" s="407"/>
      <c r="R14" s="407"/>
      <c r="S14" s="407"/>
      <c r="T14" s="407"/>
      <c r="U14" s="407"/>
      <c r="V14" s="407"/>
      <c r="W14" s="407"/>
    </row>
    <row r="15" spans="1:23" ht="15" customHeight="1" x14ac:dyDescent="0.25">
      <c r="F15" s="400"/>
      <c r="G15" s="399"/>
      <c r="H15" s="399"/>
      <c r="I15" s="399" t="s">
        <v>27</v>
      </c>
      <c r="J15" s="399" t="s">
        <v>28</v>
      </c>
      <c r="K15" s="398"/>
      <c r="L15" s="398"/>
      <c r="M15" s="398"/>
      <c r="N15" s="401"/>
      <c r="O15" s="407"/>
      <c r="P15" s="407"/>
      <c r="Q15" s="407"/>
      <c r="R15" s="407"/>
      <c r="S15" s="407"/>
      <c r="T15" s="407"/>
      <c r="U15" s="407"/>
      <c r="V15" s="407"/>
      <c r="W15" s="407"/>
    </row>
    <row r="16" spans="1:23" x14ac:dyDescent="0.25">
      <c r="F16" s="400"/>
      <c r="G16" s="399"/>
      <c r="H16" s="399"/>
      <c r="I16" s="399"/>
      <c r="J16" s="399"/>
      <c r="K16" s="10" t="s">
        <v>14</v>
      </c>
      <c r="L16" s="10" t="s">
        <v>15</v>
      </c>
      <c r="M16" s="10" t="s">
        <v>16</v>
      </c>
      <c r="N16" s="399"/>
      <c r="O16" s="165" t="s">
        <v>331</v>
      </c>
      <c r="P16" s="130" t="s">
        <v>332</v>
      </c>
      <c r="Q16" s="166" t="s">
        <v>333</v>
      </c>
      <c r="R16" s="130" t="s">
        <v>334</v>
      </c>
      <c r="S16" s="166" t="s">
        <v>335</v>
      </c>
      <c r="T16" s="130" t="s">
        <v>337</v>
      </c>
      <c r="U16" s="130" t="s">
        <v>339</v>
      </c>
      <c r="V16" s="166" t="s">
        <v>340</v>
      </c>
      <c r="W16" s="130" t="s">
        <v>338</v>
      </c>
    </row>
    <row r="17" spans="6:34" x14ac:dyDescent="0.25">
      <c r="F17" s="333" t="s">
        <v>29</v>
      </c>
      <c r="G17" s="333"/>
      <c r="H17" s="333"/>
      <c r="I17" s="333"/>
      <c r="J17" s="333"/>
      <c r="K17" s="333"/>
      <c r="L17" s="333"/>
      <c r="M17" s="333"/>
      <c r="N17" s="346"/>
      <c r="O17" s="176"/>
      <c r="P17" s="176"/>
      <c r="Q17" s="176"/>
      <c r="R17" s="176"/>
      <c r="S17" s="176"/>
      <c r="T17" s="176"/>
      <c r="U17" s="176"/>
      <c r="V17" s="176"/>
      <c r="W17" s="173"/>
      <c r="AA17" s="5"/>
      <c r="AH17" s="5"/>
    </row>
    <row r="18" spans="6:34" ht="24" customHeight="1" x14ac:dyDescent="0.25">
      <c r="F18" s="29">
        <v>124</v>
      </c>
      <c r="G18" s="334" t="s">
        <v>76</v>
      </c>
      <c r="H18" s="334"/>
      <c r="I18" s="333">
        <v>180</v>
      </c>
      <c r="J18" s="333"/>
      <c r="K18" s="9">
        <v>18.45</v>
      </c>
      <c r="L18" s="9">
        <v>16.3</v>
      </c>
      <c r="M18" s="105">
        <v>16.28</v>
      </c>
      <c r="N18" s="215">
        <v>331.8</v>
      </c>
      <c r="O18" s="173">
        <v>262</v>
      </c>
      <c r="P18" s="173">
        <v>408</v>
      </c>
      <c r="Q18" s="173">
        <v>26</v>
      </c>
      <c r="R18" s="173">
        <v>234</v>
      </c>
      <c r="S18" s="173">
        <v>0.8</v>
      </c>
      <c r="T18" s="173">
        <v>76</v>
      </c>
      <c r="U18" s="173">
        <v>0.42</v>
      </c>
      <c r="V18" s="173">
        <v>0.77</v>
      </c>
      <c r="W18" s="173">
        <v>0.66</v>
      </c>
      <c r="AA18" s="5"/>
      <c r="AB18" s="31"/>
      <c r="AC18" s="11"/>
      <c r="AD18" s="11"/>
      <c r="AE18" s="11"/>
      <c r="AF18" s="11"/>
      <c r="AG18" s="11"/>
      <c r="AH18" s="5"/>
    </row>
    <row r="19" spans="6:34" hidden="1" x14ac:dyDescent="0.25">
      <c r="F19" s="10"/>
      <c r="G19" s="382" t="s">
        <v>6</v>
      </c>
      <c r="H19" s="382"/>
      <c r="I19" s="10">
        <v>140</v>
      </c>
      <c r="J19" s="10">
        <v>138</v>
      </c>
      <c r="K19" s="3"/>
      <c r="L19" s="3"/>
      <c r="M19" s="3"/>
      <c r="N19" s="121"/>
      <c r="O19" s="176"/>
      <c r="P19" s="176"/>
      <c r="Q19" s="176"/>
      <c r="R19" s="176"/>
      <c r="S19" s="176"/>
      <c r="T19" s="176"/>
      <c r="U19" s="176"/>
      <c r="V19" s="176"/>
      <c r="W19" s="173"/>
      <c r="AA19" s="5"/>
      <c r="AC19" s="11"/>
      <c r="AD19" s="1"/>
      <c r="AE19" s="1"/>
      <c r="AF19" s="1"/>
      <c r="AG19" s="1"/>
      <c r="AH19" s="5"/>
    </row>
    <row r="20" spans="6:34" hidden="1" x14ac:dyDescent="0.25">
      <c r="F20" s="10"/>
      <c r="G20" s="382" t="s">
        <v>8</v>
      </c>
      <c r="H20" s="382"/>
      <c r="I20" s="10">
        <v>15</v>
      </c>
      <c r="J20" s="10">
        <v>15</v>
      </c>
      <c r="K20" s="4"/>
      <c r="L20" s="4"/>
      <c r="M20" s="4"/>
      <c r="N20" s="48"/>
      <c r="O20" s="173"/>
      <c r="P20" s="173"/>
      <c r="Q20" s="173"/>
      <c r="R20" s="173"/>
      <c r="S20" s="173"/>
      <c r="T20" s="173"/>
      <c r="U20" s="173"/>
      <c r="V20" s="173"/>
      <c r="W20" s="173"/>
      <c r="AA20" s="5"/>
      <c r="AC20" s="11"/>
      <c r="AD20" s="11"/>
      <c r="AE20" s="11"/>
      <c r="AF20" s="11"/>
      <c r="AG20" s="11"/>
      <c r="AH20" s="5"/>
    </row>
    <row r="21" spans="6:34" hidden="1" x14ac:dyDescent="0.25">
      <c r="F21" s="10"/>
      <c r="G21" s="382" t="s">
        <v>33</v>
      </c>
      <c r="H21" s="382"/>
      <c r="I21" s="10">
        <v>70</v>
      </c>
      <c r="J21" s="10">
        <v>70</v>
      </c>
      <c r="K21" s="4"/>
      <c r="L21" s="4"/>
      <c r="M21" s="4"/>
      <c r="N21" s="48"/>
      <c r="O21" s="173"/>
      <c r="P21" s="173"/>
      <c r="Q21" s="173"/>
      <c r="R21" s="173"/>
      <c r="S21" s="173"/>
      <c r="T21" s="173"/>
      <c r="U21" s="173"/>
      <c r="V21" s="173"/>
      <c r="W21" s="173"/>
      <c r="AA21" s="5"/>
      <c r="AC21" s="11"/>
      <c r="AD21" s="11"/>
      <c r="AE21" s="11"/>
      <c r="AF21" s="11"/>
      <c r="AG21" s="11"/>
      <c r="AH21" s="31"/>
    </row>
    <row r="22" spans="6:34" hidden="1" x14ac:dyDescent="0.25">
      <c r="F22" s="10"/>
      <c r="G22" s="382" t="s">
        <v>77</v>
      </c>
      <c r="H22" s="382"/>
      <c r="I22" s="10">
        <v>10</v>
      </c>
      <c r="J22" s="10">
        <v>10</v>
      </c>
      <c r="K22" s="4"/>
      <c r="L22" s="4"/>
      <c r="M22" s="4"/>
      <c r="N22" s="48"/>
      <c r="O22" s="173"/>
      <c r="P22" s="173"/>
      <c r="Q22" s="173"/>
      <c r="R22" s="173"/>
      <c r="S22" s="173"/>
      <c r="T22" s="173"/>
      <c r="U22" s="173"/>
      <c r="V22" s="173"/>
      <c r="W22" s="173"/>
      <c r="AA22" s="5"/>
      <c r="AB22" s="31"/>
      <c r="AC22" s="11"/>
      <c r="AD22" s="1"/>
      <c r="AE22" s="1"/>
      <c r="AF22" s="1"/>
      <c r="AG22" s="1"/>
      <c r="AH22" s="66"/>
    </row>
    <row r="23" spans="6:34" hidden="1" x14ac:dyDescent="0.25">
      <c r="F23" s="10"/>
      <c r="G23" s="382" t="s">
        <v>9</v>
      </c>
      <c r="H23" s="382"/>
      <c r="I23" s="10">
        <v>10</v>
      </c>
      <c r="J23" s="10">
        <v>10</v>
      </c>
      <c r="K23" s="4"/>
      <c r="L23" s="4"/>
      <c r="M23" s="4"/>
      <c r="N23" s="48"/>
      <c r="O23" s="173"/>
      <c r="P23" s="173"/>
      <c r="Q23" s="173"/>
      <c r="R23" s="173"/>
      <c r="S23" s="173"/>
      <c r="T23" s="173"/>
      <c r="U23" s="173"/>
      <c r="V23" s="173"/>
      <c r="W23" s="173"/>
      <c r="AA23" s="5"/>
      <c r="AB23" s="31"/>
      <c r="AC23" s="11"/>
      <c r="AD23" s="1"/>
      <c r="AE23" s="1"/>
      <c r="AF23" s="1"/>
      <c r="AG23" s="1"/>
      <c r="AH23" s="66"/>
    </row>
    <row r="24" spans="6:34" hidden="1" x14ac:dyDescent="0.25">
      <c r="F24" s="10"/>
      <c r="G24" s="382" t="s">
        <v>35</v>
      </c>
      <c r="H24" s="382"/>
      <c r="I24" s="10">
        <v>10</v>
      </c>
      <c r="J24" s="10">
        <v>10</v>
      </c>
      <c r="K24" s="4"/>
      <c r="L24" s="4"/>
      <c r="M24" s="4"/>
      <c r="N24" s="48"/>
      <c r="O24" s="173"/>
      <c r="P24" s="173"/>
      <c r="Q24" s="173"/>
      <c r="R24" s="173"/>
      <c r="S24" s="173"/>
      <c r="T24" s="173"/>
      <c r="U24" s="173"/>
      <c r="V24" s="173"/>
      <c r="W24" s="173"/>
      <c r="AA24" s="5"/>
      <c r="AB24" s="31"/>
      <c r="AC24" s="11"/>
      <c r="AD24" s="1"/>
      <c r="AE24" s="1"/>
      <c r="AF24" s="1"/>
      <c r="AG24" s="1"/>
      <c r="AH24" s="66"/>
    </row>
    <row r="25" spans="6:34" x14ac:dyDescent="0.25">
      <c r="F25" s="10"/>
      <c r="G25" s="374" t="s">
        <v>133</v>
      </c>
      <c r="H25" s="374"/>
      <c r="I25" s="337">
        <v>30</v>
      </c>
      <c r="J25" s="337"/>
      <c r="K25" s="3">
        <v>2.16</v>
      </c>
      <c r="L25" s="3">
        <v>2.5499999999999998</v>
      </c>
      <c r="M25" s="3">
        <v>16.8</v>
      </c>
      <c r="N25" s="43">
        <v>96</v>
      </c>
      <c r="O25" s="173">
        <v>10.9</v>
      </c>
      <c r="P25" s="173">
        <v>11.1</v>
      </c>
      <c r="Q25" s="173">
        <v>10.199999999999999</v>
      </c>
      <c r="R25" s="173">
        <v>65.7</v>
      </c>
      <c r="S25" s="173">
        <v>0.06</v>
      </c>
      <c r="T25" s="173">
        <v>14.1</v>
      </c>
      <c r="U25" s="173">
        <v>0.01</v>
      </c>
      <c r="V25" s="173">
        <v>0.11</v>
      </c>
      <c r="W25" s="173">
        <v>0.14000000000000001</v>
      </c>
      <c r="AA25" s="5"/>
      <c r="AC25" s="11"/>
      <c r="AD25" s="15"/>
      <c r="AE25" s="15"/>
      <c r="AF25" s="15"/>
      <c r="AG25" s="15"/>
      <c r="AH25" s="32"/>
    </row>
    <row r="26" spans="6:34" hidden="1" x14ac:dyDescent="0.25">
      <c r="F26" s="10"/>
      <c r="G26" s="412"/>
      <c r="H26" s="393"/>
      <c r="I26" s="8"/>
      <c r="J26" s="30"/>
      <c r="K26" s="3"/>
      <c r="L26" s="3"/>
      <c r="M26" s="3"/>
      <c r="N26" s="43"/>
      <c r="O26" s="176"/>
      <c r="P26" s="176"/>
      <c r="Q26" s="176"/>
      <c r="R26" s="176"/>
      <c r="S26" s="176"/>
      <c r="T26" s="176"/>
      <c r="U26" s="176"/>
      <c r="V26" s="176"/>
      <c r="W26" s="173"/>
      <c r="X26" s="11"/>
      <c r="Y26" s="11"/>
      <c r="Z26" s="11"/>
      <c r="AA26" s="5"/>
      <c r="AB26" s="32"/>
      <c r="AC26" s="11"/>
      <c r="AD26" s="11"/>
      <c r="AE26" s="11"/>
      <c r="AF26" s="11"/>
      <c r="AG26" s="11"/>
      <c r="AH26" s="67"/>
    </row>
    <row r="27" spans="6:34" x14ac:dyDescent="0.25">
      <c r="F27" s="10">
        <v>15</v>
      </c>
      <c r="G27" s="335" t="s">
        <v>37</v>
      </c>
      <c r="H27" s="335"/>
      <c r="I27" s="107">
        <v>20</v>
      </c>
      <c r="J27" s="126">
        <v>19</v>
      </c>
      <c r="K27" s="9">
        <v>4.9400000000000004</v>
      </c>
      <c r="L27" s="9">
        <v>5.09</v>
      </c>
      <c r="M27" s="9"/>
      <c r="N27" s="105">
        <v>66.88</v>
      </c>
      <c r="O27" s="173">
        <v>17.600000000000001</v>
      </c>
      <c r="P27" s="173">
        <v>176</v>
      </c>
      <c r="Q27" s="173">
        <v>7</v>
      </c>
      <c r="R27" s="173">
        <v>60</v>
      </c>
      <c r="S27" s="173">
        <v>0.2</v>
      </c>
      <c r="T27" s="173">
        <v>104</v>
      </c>
      <c r="U27" s="173">
        <v>6.0000000000000001E-3</v>
      </c>
      <c r="V27" s="173">
        <v>0.06</v>
      </c>
      <c r="W27" s="173">
        <v>0.14000000000000001</v>
      </c>
      <c r="X27" s="11"/>
      <c r="Y27" s="11"/>
      <c r="Z27" s="11"/>
      <c r="AA27" s="5"/>
      <c r="AB27" s="32"/>
      <c r="AC27" s="11"/>
      <c r="AD27" s="1"/>
      <c r="AE27" s="1"/>
      <c r="AF27" s="1"/>
      <c r="AG27" s="1"/>
      <c r="AH27" s="5"/>
    </row>
    <row r="28" spans="6:34" ht="19.5" customHeight="1" x14ac:dyDescent="0.3">
      <c r="F28" s="39"/>
      <c r="G28" s="334" t="s">
        <v>299</v>
      </c>
      <c r="H28" s="334"/>
      <c r="I28" s="339">
        <v>100</v>
      </c>
      <c r="J28" s="333"/>
      <c r="K28" s="9">
        <v>7.7</v>
      </c>
      <c r="L28" s="9">
        <v>2.92</v>
      </c>
      <c r="M28" s="9">
        <v>50.5</v>
      </c>
      <c r="N28" s="105">
        <v>263</v>
      </c>
      <c r="O28" s="173">
        <v>53.8</v>
      </c>
      <c r="P28" s="173">
        <v>19</v>
      </c>
      <c r="Q28" s="173">
        <v>13</v>
      </c>
      <c r="R28" s="173">
        <v>35</v>
      </c>
      <c r="S28" s="173">
        <v>1.2</v>
      </c>
      <c r="T28" s="174"/>
      <c r="U28" s="173">
        <v>0.11</v>
      </c>
      <c r="V28" s="173">
        <v>0.03</v>
      </c>
      <c r="W28" s="173"/>
      <c r="X28" s="5"/>
      <c r="Y28" s="11"/>
      <c r="Z28" s="1"/>
      <c r="AA28" s="1"/>
      <c r="AC28" s="11"/>
      <c r="AD28" s="11"/>
      <c r="AE28" s="11"/>
      <c r="AF28" s="11"/>
      <c r="AG28" s="11"/>
      <c r="AH28" s="36"/>
    </row>
    <row r="29" spans="6:34" ht="19.5" customHeight="1" x14ac:dyDescent="0.3">
      <c r="F29" s="2">
        <v>14</v>
      </c>
      <c r="G29" s="335" t="s">
        <v>36</v>
      </c>
      <c r="H29" s="335"/>
      <c r="I29" s="336">
        <v>10</v>
      </c>
      <c r="J29" s="337"/>
      <c r="K29" s="23">
        <v>7.0000000000000007E-2</v>
      </c>
      <c r="L29" s="23">
        <v>8.1999999999999993</v>
      </c>
      <c r="M29" s="23">
        <v>7.0000000000000007E-2</v>
      </c>
      <c r="N29" s="167">
        <v>74</v>
      </c>
      <c r="O29" s="173">
        <v>3</v>
      </c>
      <c r="P29" s="173">
        <v>2.4</v>
      </c>
      <c r="Q29" s="173"/>
      <c r="R29" s="173">
        <v>3</v>
      </c>
      <c r="S29" s="173">
        <v>0.02</v>
      </c>
      <c r="T29" s="173">
        <v>63</v>
      </c>
      <c r="U29" s="173"/>
      <c r="V29" s="173">
        <v>0.01</v>
      </c>
      <c r="W29" s="173"/>
      <c r="X29" s="5"/>
      <c r="Y29" s="11"/>
      <c r="Z29" s="1"/>
      <c r="AA29" s="1"/>
      <c r="AC29" s="11"/>
      <c r="AD29" s="11"/>
      <c r="AE29" s="11"/>
      <c r="AF29" s="11"/>
      <c r="AG29" s="11"/>
      <c r="AH29" s="36"/>
    </row>
    <row r="30" spans="6:34" ht="30" customHeight="1" x14ac:dyDescent="0.3">
      <c r="F30" s="29">
        <v>258</v>
      </c>
      <c r="G30" s="334" t="s">
        <v>39</v>
      </c>
      <c r="H30" s="334"/>
      <c r="I30" s="333">
        <v>200</v>
      </c>
      <c r="J30" s="333"/>
      <c r="K30" s="9">
        <v>2.9</v>
      </c>
      <c r="L30" s="9">
        <v>2.6</v>
      </c>
      <c r="M30" s="9">
        <v>16.100000000000001</v>
      </c>
      <c r="N30" s="105">
        <v>98.6</v>
      </c>
      <c r="O30" s="173">
        <v>46.2</v>
      </c>
      <c r="P30" s="173">
        <v>25.7</v>
      </c>
      <c r="Q30" s="173">
        <v>7</v>
      </c>
      <c r="R30" s="173">
        <v>45</v>
      </c>
      <c r="S30" s="173">
        <v>0.13</v>
      </c>
      <c r="T30" s="173">
        <v>40</v>
      </c>
      <c r="U30" s="173">
        <v>0.04</v>
      </c>
      <c r="V30" s="173">
        <v>0.1</v>
      </c>
      <c r="W30" s="173">
        <v>1.3</v>
      </c>
      <c r="Y30" s="5"/>
      <c r="Z30" s="5"/>
      <c r="AA30" s="11"/>
      <c r="AB30" s="36"/>
      <c r="AC30" s="11"/>
      <c r="AD30" s="11"/>
      <c r="AE30" s="11"/>
      <c r="AF30" s="11"/>
      <c r="AG30" s="11"/>
      <c r="AH30" s="31"/>
    </row>
    <row r="31" spans="6:34" hidden="1" x14ac:dyDescent="0.25">
      <c r="F31" s="39"/>
      <c r="G31" s="350" t="s">
        <v>40</v>
      </c>
      <c r="H31" s="350"/>
      <c r="I31" s="8">
        <v>2</v>
      </c>
      <c r="J31" s="8">
        <v>2</v>
      </c>
      <c r="K31" s="3"/>
      <c r="L31" s="3"/>
      <c r="M31" s="3"/>
      <c r="N31" s="43"/>
      <c r="O31" s="176"/>
      <c r="P31" s="176"/>
      <c r="Q31" s="176"/>
      <c r="R31" s="176"/>
      <c r="S31" s="176"/>
      <c r="T31" s="176"/>
      <c r="U31" s="176"/>
      <c r="V31" s="176"/>
      <c r="W31" s="173"/>
      <c r="Y31" s="5"/>
      <c r="Z31" s="5"/>
      <c r="AA31" s="11"/>
      <c r="AB31" s="31"/>
      <c r="AC31" s="11"/>
      <c r="AD31" s="1"/>
      <c r="AE31" s="1"/>
      <c r="AF31" s="1"/>
      <c r="AG31" s="1"/>
      <c r="AH31" s="5"/>
    </row>
    <row r="32" spans="6:34" hidden="1" x14ac:dyDescent="0.25">
      <c r="F32" s="39"/>
      <c r="G32" s="350" t="s">
        <v>41</v>
      </c>
      <c r="H32" s="350"/>
      <c r="I32" s="8">
        <v>107</v>
      </c>
      <c r="J32" s="8">
        <v>107</v>
      </c>
      <c r="K32" s="3"/>
      <c r="L32" s="3"/>
      <c r="M32" s="3"/>
      <c r="N32" s="43"/>
      <c r="O32" s="176"/>
      <c r="P32" s="176"/>
      <c r="Q32" s="176"/>
      <c r="R32" s="176"/>
      <c r="S32" s="176"/>
      <c r="T32" s="176"/>
      <c r="U32" s="176"/>
      <c r="V32" s="176"/>
      <c r="W32" s="173"/>
      <c r="Y32" s="5"/>
      <c r="Z32" s="5"/>
      <c r="AA32" s="5"/>
      <c r="AB32" s="31"/>
      <c r="AC32" s="11"/>
      <c r="AD32" s="1"/>
      <c r="AE32" s="1"/>
      <c r="AF32" s="1"/>
      <c r="AG32" s="1"/>
      <c r="AH32" s="5"/>
    </row>
    <row r="33" spans="6:34" hidden="1" x14ac:dyDescent="0.25">
      <c r="F33" s="39"/>
      <c r="G33" s="350" t="s">
        <v>35</v>
      </c>
      <c r="H33" s="350"/>
      <c r="I33" s="8">
        <v>15</v>
      </c>
      <c r="J33" s="8">
        <v>15</v>
      </c>
      <c r="K33" s="3"/>
      <c r="L33" s="3"/>
      <c r="M33" s="3"/>
      <c r="N33" s="43"/>
      <c r="O33" s="176"/>
      <c r="P33" s="176"/>
      <c r="Q33" s="176"/>
      <c r="R33" s="176"/>
      <c r="S33" s="176"/>
      <c r="T33" s="176"/>
      <c r="U33" s="176"/>
      <c r="V33" s="176"/>
      <c r="W33" s="173"/>
      <c r="AA33" s="5"/>
      <c r="AB33" s="31"/>
      <c r="AC33" s="11"/>
      <c r="AD33" s="1"/>
      <c r="AE33" s="1"/>
      <c r="AF33" s="1"/>
      <c r="AG33" s="1"/>
      <c r="AH33" s="31"/>
    </row>
    <row r="34" spans="6:34" hidden="1" x14ac:dyDescent="0.25">
      <c r="F34" s="39"/>
      <c r="G34" s="350" t="s">
        <v>33</v>
      </c>
      <c r="H34" s="350"/>
      <c r="I34" s="8">
        <v>100</v>
      </c>
      <c r="J34" s="8">
        <v>100</v>
      </c>
      <c r="K34" s="3"/>
      <c r="L34" s="3"/>
      <c r="M34" s="3"/>
      <c r="N34" s="43"/>
      <c r="O34" s="176"/>
      <c r="P34" s="176"/>
      <c r="Q34" s="176"/>
      <c r="R34" s="176"/>
      <c r="S34" s="176"/>
      <c r="T34" s="176"/>
      <c r="U34" s="176"/>
      <c r="V34" s="176"/>
      <c r="W34" s="173"/>
      <c r="AA34" s="5"/>
      <c r="AB34" s="31"/>
      <c r="AC34" s="11"/>
      <c r="AD34" s="1"/>
      <c r="AE34" s="1"/>
      <c r="AF34" s="1"/>
      <c r="AG34" s="1"/>
      <c r="AH34" s="31"/>
    </row>
    <row r="35" spans="6:34" x14ac:dyDescent="0.25">
      <c r="F35" s="39"/>
      <c r="G35" s="340" t="s">
        <v>42</v>
      </c>
      <c r="H35" s="340"/>
      <c r="I35" s="341">
        <f>I18+I26+I27+I28+I30</f>
        <v>500</v>
      </c>
      <c r="J35" s="342"/>
      <c r="K35" s="3">
        <f t="shared" ref="K35:W35" si="0">SUM(K18:K34)</f>
        <v>36.22</v>
      </c>
      <c r="L35" s="3">
        <f t="shared" si="0"/>
        <v>37.660000000000004</v>
      </c>
      <c r="M35" s="3">
        <f t="shared" si="0"/>
        <v>99.75</v>
      </c>
      <c r="N35" s="43">
        <f t="shared" si="0"/>
        <v>930.28000000000009</v>
      </c>
      <c r="O35" s="176">
        <f t="shared" si="0"/>
        <v>393.5</v>
      </c>
      <c r="P35" s="176">
        <f t="shared" si="0"/>
        <v>642.20000000000005</v>
      </c>
      <c r="Q35" s="176">
        <f t="shared" si="0"/>
        <v>63.2</v>
      </c>
      <c r="R35" s="176">
        <f t="shared" si="0"/>
        <v>442.7</v>
      </c>
      <c r="S35" s="176">
        <f t="shared" si="0"/>
        <v>2.4099999999999997</v>
      </c>
      <c r="T35" s="176">
        <f t="shared" si="0"/>
        <v>297.10000000000002</v>
      </c>
      <c r="U35" s="176">
        <f t="shared" si="0"/>
        <v>0.58600000000000008</v>
      </c>
      <c r="V35" s="176">
        <f t="shared" si="0"/>
        <v>1.08</v>
      </c>
      <c r="W35" s="176">
        <f t="shared" si="0"/>
        <v>2.2400000000000002</v>
      </c>
      <c r="AA35" s="5"/>
      <c r="AB35" s="31"/>
      <c r="AC35" s="11"/>
      <c r="AD35" s="1"/>
      <c r="AE35" s="1"/>
      <c r="AF35" s="1"/>
      <c r="AG35" s="1"/>
      <c r="AH35" s="31"/>
    </row>
    <row r="36" spans="6:34" x14ac:dyDescent="0.25">
      <c r="F36" s="79"/>
      <c r="G36" s="26"/>
      <c r="H36" s="26"/>
      <c r="I36" s="27"/>
      <c r="J36" s="27"/>
      <c r="K36" s="27"/>
      <c r="L36" s="27"/>
      <c r="M36" s="27"/>
      <c r="N36" s="216">
        <f>N35/N135</f>
        <v>0.27010830115269596</v>
      </c>
      <c r="O36" s="218"/>
      <c r="P36" s="218"/>
      <c r="Q36" s="218"/>
      <c r="R36" s="218"/>
      <c r="S36" s="218"/>
      <c r="T36" s="218"/>
      <c r="U36" s="218"/>
      <c r="V36" s="218"/>
      <c r="W36" s="173"/>
      <c r="AA36" s="5"/>
      <c r="AB36" s="32"/>
      <c r="AC36" s="11"/>
      <c r="AD36" s="1"/>
      <c r="AE36" s="1"/>
      <c r="AF36" s="1"/>
      <c r="AG36" s="1"/>
      <c r="AH36" s="31"/>
    </row>
    <row r="37" spans="6:34" x14ac:dyDescent="0.25">
      <c r="F37" s="333" t="s">
        <v>203</v>
      </c>
      <c r="G37" s="333"/>
      <c r="H37" s="333"/>
      <c r="I37" s="333"/>
      <c r="J37" s="333"/>
      <c r="K37" s="333"/>
      <c r="L37" s="333"/>
      <c r="M37" s="333"/>
      <c r="N37" s="346"/>
      <c r="O37" s="176"/>
      <c r="P37" s="176"/>
      <c r="Q37" s="176"/>
      <c r="R37" s="176"/>
      <c r="S37" s="176"/>
      <c r="T37" s="176"/>
      <c r="U37" s="176"/>
      <c r="V37" s="176"/>
      <c r="W37" s="173"/>
      <c r="AA37" s="5"/>
      <c r="AB37" s="32"/>
      <c r="AC37" s="11"/>
      <c r="AD37" s="1"/>
      <c r="AE37" s="1"/>
      <c r="AF37" s="1"/>
      <c r="AG37" s="1"/>
      <c r="AH37" s="31"/>
    </row>
    <row r="38" spans="6:34" x14ac:dyDescent="0.25">
      <c r="F38" s="39"/>
      <c r="G38" s="335" t="s">
        <v>44</v>
      </c>
      <c r="H38" s="335"/>
      <c r="I38" s="337">
        <v>290</v>
      </c>
      <c r="J38" s="337"/>
      <c r="K38" s="3">
        <f>K39+K40</f>
        <v>1.24</v>
      </c>
      <c r="L38" s="3">
        <f>L39+L40</f>
        <v>0.87999999999999989</v>
      </c>
      <c r="M38" s="3">
        <f>M39+M40</f>
        <v>32.369999999999997</v>
      </c>
      <c r="N38" s="43">
        <f>N39+N40</f>
        <v>141.22</v>
      </c>
      <c r="O38" s="176">
        <v>155</v>
      </c>
      <c r="P38" s="173">
        <v>19</v>
      </c>
      <c r="Q38" s="173">
        <v>12</v>
      </c>
      <c r="R38" s="173">
        <v>16</v>
      </c>
      <c r="S38" s="191" t="s">
        <v>346</v>
      </c>
      <c r="T38" s="191"/>
      <c r="U38" s="191" t="s">
        <v>341</v>
      </c>
      <c r="V38" s="191" t="s">
        <v>342</v>
      </c>
      <c r="W38" s="173">
        <v>30</v>
      </c>
      <c r="AA38" s="5"/>
      <c r="AC38" s="11"/>
      <c r="AD38" s="35"/>
      <c r="AE38" s="35"/>
      <c r="AF38" s="35"/>
      <c r="AG38" s="35"/>
      <c r="AH38" s="68"/>
    </row>
    <row r="39" spans="6:34" hidden="1" x14ac:dyDescent="0.25">
      <c r="F39" s="39"/>
      <c r="G39" s="343" t="s">
        <v>134</v>
      </c>
      <c r="H39" s="344"/>
      <c r="I39" s="341">
        <v>90</v>
      </c>
      <c r="J39" s="345"/>
      <c r="K39" s="3">
        <v>0.54</v>
      </c>
      <c r="L39" s="3">
        <v>0.18</v>
      </c>
      <c r="M39" s="3">
        <v>15.12</v>
      </c>
      <c r="N39" s="43">
        <v>58.5</v>
      </c>
      <c r="O39" s="176"/>
      <c r="P39" s="176"/>
      <c r="Q39" s="176"/>
      <c r="R39" s="176"/>
      <c r="S39" s="176"/>
      <c r="T39" s="176"/>
      <c r="U39" s="191"/>
      <c r="V39" s="176"/>
      <c r="W39" s="173"/>
      <c r="AA39" s="5"/>
      <c r="AC39" s="11"/>
      <c r="AD39" s="35"/>
      <c r="AE39" s="35"/>
      <c r="AF39" s="35"/>
      <c r="AG39" s="35"/>
      <c r="AH39" s="68"/>
    </row>
    <row r="40" spans="6:34" hidden="1" x14ac:dyDescent="0.25">
      <c r="F40" s="39"/>
      <c r="G40" s="350" t="s">
        <v>50</v>
      </c>
      <c r="H40" s="350"/>
      <c r="I40" s="337">
        <v>200</v>
      </c>
      <c r="J40" s="337"/>
      <c r="K40" s="3">
        <v>0.7</v>
      </c>
      <c r="L40" s="3">
        <v>0.7</v>
      </c>
      <c r="M40" s="3">
        <v>17.25</v>
      </c>
      <c r="N40" s="43">
        <v>82.72</v>
      </c>
      <c r="O40" s="176"/>
      <c r="P40" s="176"/>
      <c r="Q40" s="176"/>
      <c r="R40" s="176"/>
      <c r="S40" s="176"/>
      <c r="T40" s="176"/>
      <c r="U40" s="191"/>
      <c r="V40" s="176"/>
      <c r="W40" s="173"/>
      <c r="X40" s="11"/>
      <c r="Y40" s="11"/>
      <c r="Z40" s="5"/>
      <c r="AA40" s="5"/>
      <c r="AC40" s="11"/>
      <c r="AD40" s="11"/>
      <c r="AE40" s="11"/>
      <c r="AF40" s="11"/>
      <c r="AG40" s="11"/>
      <c r="AH40" s="31"/>
    </row>
    <row r="41" spans="6:34" ht="18.75" x14ac:dyDescent="0.3">
      <c r="F41" s="39"/>
      <c r="G41" s="340" t="s">
        <v>42</v>
      </c>
      <c r="H41" s="340"/>
      <c r="I41" s="337">
        <v>290</v>
      </c>
      <c r="J41" s="337"/>
      <c r="K41" s="3">
        <f>K38</f>
        <v>1.24</v>
      </c>
      <c r="L41" s="3">
        <f>L38</f>
        <v>0.87999999999999989</v>
      </c>
      <c r="M41" s="3">
        <f>M38</f>
        <v>32.369999999999997</v>
      </c>
      <c r="N41" s="43">
        <f>N38</f>
        <v>141.22</v>
      </c>
      <c r="O41" s="176">
        <v>155</v>
      </c>
      <c r="P41" s="173">
        <v>19</v>
      </c>
      <c r="Q41" s="173">
        <v>12</v>
      </c>
      <c r="R41" s="173">
        <v>16</v>
      </c>
      <c r="S41" s="191" t="s">
        <v>346</v>
      </c>
      <c r="T41" s="191"/>
      <c r="U41" s="191" t="s">
        <v>341</v>
      </c>
      <c r="V41" s="191" t="s">
        <v>342</v>
      </c>
      <c r="W41" s="173">
        <v>30</v>
      </c>
      <c r="AA41" s="5"/>
      <c r="AB41" s="40"/>
      <c r="AC41" s="11"/>
      <c r="AD41" s="11"/>
      <c r="AE41" s="11"/>
      <c r="AF41" s="11"/>
      <c r="AG41" s="11"/>
      <c r="AH41" s="5"/>
    </row>
    <row r="42" spans="6:34" x14ac:dyDescent="0.25">
      <c r="F42" s="79"/>
      <c r="G42" s="26"/>
      <c r="H42" s="26"/>
      <c r="I42" s="27"/>
      <c r="J42" s="27"/>
      <c r="K42" s="27"/>
      <c r="L42" s="27"/>
      <c r="M42" s="27"/>
      <c r="N42" s="168">
        <f>N41/N135</f>
        <v>4.1003455184228099E-2</v>
      </c>
      <c r="O42" s="219"/>
      <c r="P42" s="219"/>
      <c r="Q42" s="219"/>
      <c r="R42" s="219"/>
      <c r="S42" s="219"/>
      <c r="T42" s="219"/>
      <c r="U42" s="219"/>
      <c r="V42" s="219"/>
      <c r="W42" s="173"/>
      <c r="AA42" s="5"/>
      <c r="AC42" s="11"/>
      <c r="AD42" s="1"/>
      <c r="AE42" s="1"/>
      <c r="AF42" s="1"/>
      <c r="AG42" s="1"/>
      <c r="AH42" s="5"/>
    </row>
    <row r="43" spans="6:34" x14ac:dyDescent="0.25">
      <c r="F43" s="333" t="s">
        <v>45</v>
      </c>
      <c r="G43" s="333"/>
      <c r="H43" s="333"/>
      <c r="I43" s="333"/>
      <c r="J43" s="333"/>
      <c r="K43" s="333"/>
      <c r="L43" s="333"/>
      <c r="M43" s="333"/>
      <c r="N43" s="346"/>
      <c r="O43" s="176"/>
      <c r="P43" s="176"/>
      <c r="Q43" s="176"/>
      <c r="R43" s="176"/>
      <c r="S43" s="176"/>
      <c r="T43" s="176"/>
      <c r="U43" s="176"/>
      <c r="V43" s="176"/>
      <c r="W43" s="173"/>
      <c r="AA43" s="5"/>
      <c r="AB43" s="32"/>
      <c r="AC43" s="11"/>
      <c r="AD43" s="1"/>
      <c r="AE43" s="1"/>
      <c r="AF43" s="1"/>
      <c r="AG43" s="1"/>
      <c r="AH43" s="5"/>
    </row>
    <row r="44" spans="6:34" ht="22.5" customHeight="1" x14ac:dyDescent="0.3">
      <c r="F44" s="29">
        <v>71</v>
      </c>
      <c r="G44" s="334" t="s">
        <v>309</v>
      </c>
      <c r="H44" s="334"/>
      <c r="I44" s="333">
        <v>100</v>
      </c>
      <c r="J44" s="333"/>
      <c r="K44" s="9">
        <v>0.91</v>
      </c>
      <c r="L44" s="9">
        <v>0.15</v>
      </c>
      <c r="M44" s="9">
        <v>2.85</v>
      </c>
      <c r="N44" s="105">
        <v>17</v>
      </c>
      <c r="O44" s="173">
        <v>243</v>
      </c>
      <c r="P44" s="173">
        <v>15.5</v>
      </c>
      <c r="Q44" s="173">
        <v>17</v>
      </c>
      <c r="R44" s="173">
        <v>28</v>
      </c>
      <c r="S44" s="173">
        <v>0.7</v>
      </c>
      <c r="T44" s="173"/>
      <c r="U44" s="173">
        <v>0.05</v>
      </c>
      <c r="V44" s="173">
        <v>0.03</v>
      </c>
      <c r="W44" s="173">
        <v>11</v>
      </c>
      <c r="X44" s="11"/>
      <c r="Y44" s="11"/>
      <c r="Z44" s="11"/>
      <c r="AA44" s="11"/>
      <c r="AC44" s="11"/>
      <c r="AD44" s="15"/>
      <c r="AE44" s="15"/>
      <c r="AF44" s="15"/>
      <c r="AG44" s="15"/>
      <c r="AH44" s="40"/>
    </row>
    <row r="45" spans="6:34" ht="15.75" hidden="1" customHeight="1" x14ac:dyDescent="0.3">
      <c r="F45" s="39"/>
      <c r="G45" s="350" t="s">
        <v>160</v>
      </c>
      <c r="H45" s="350"/>
      <c r="I45" s="29">
        <v>59</v>
      </c>
      <c r="J45" s="29">
        <v>50</v>
      </c>
      <c r="K45" s="82"/>
      <c r="L45" s="82"/>
      <c r="M45" s="82"/>
      <c r="N45" s="163"/>
      <c r="O45" s="173"/>
      <c r="P45" s="173"/>
      <c r="Q45" s="173"/>
      <c r="R45" s="173"/>
      <c r="S45" s="173"/>
      <c r="T45" s="173"/>
      <c r="U45" s="173"/>
      <c r="V45" s="173"/>
      <c r="W45" s="173"/>
      <c r="AA45" s="5"/>
      <c r="AB45" s="45"/>
      <c r="AC45" s="11"/>
      <c r="AD45" s="11"/>
      <c r="AE45" s="11"/>
      <c r="AF45" s="11"/>
      <c r="AG45" s="11"/>
      <c r="AH45" s="67"/>
    </row>
    <row r="46" spans="6:34" hidden="1" x14ac:dyDescent="0.25">
      <c r="F46" s="39"/>
      <c r="G46" s="350" t="s">
        <v>310</v>
      </c>
      <c r="H46" s="350"/>
      <c r="I46" s="29">
        <v>52.6</v>
      </c>
      <c r="J46" s="29">
        <v>50</v>
      </c>
      <c r="K46" s="82"/>
      <c r="L46" s="82"/>
      <c r="M46" s="82"/>
      <c r="N46" s="163"/>
      <c r="O46" s="173"/>
      <c r="P46" s="173"/>
      <c r="Q46" s="173"/>
      <c r="R46" s="173"/>
      <c r="S46" s="173"/>
      <c r="T46" s="173"/>
      <c r="U46" s="173"/>
      <c r="V46" s="173"/>
      <c r="W46" s="173"/>
      <c r="AA46" s="5"/>
      <c r="AB46" s="32"/>
      <c r="AC46" s="11"/>
      <c r="AD46" s="1"/>
      <c r="AE46" s="1"/>
      <c r="AF46" s="1"/>
      <c r="AG46" s="1"/>
      <c r="AH46" s="32"/>
    </row>
    <row r="47" spans="6:34" hidden="1" x14ac:dyDescent="0.25">
      <c r="F47" s="39"/>
      <c r="G47" s="350" t="s">
        <v>49</v>
      </c>
      <c r="H47" s="350"/>
      <c r="I47" s="29">
        <v>18</v>
      </c>
      <c r="J47" s="29">
        <v>15</v>
      </c>
      <c r="K47" s="82"/>
      <c r="L47" s="82"/>
      <c r="M47" s="82"/>
      <c r="N47" s="163"/>
      <c r="O47" s="173"/>
      <c r="P47" s="173"/>
      <c r="Q47" s="173"/>
      <c r="R47" s="173"/>
      <c r="S47" s="173"/>
      <c r="T47" s="173"/>
      <c r="U47" s="173"/>
      <c r="V47" s="173"/>
      <c r="W47" s="173"/>
      <c r="AA47" s="5"/>
      <c r="AB47" s="69"/>
      <c r="AC47" s="11"/>
      <c r="AD47" s="70"/>
      <c r="AE47" s="1"/>
      <c r="AF47" s="1"/>
      <c r="AG47" s="1"/>
      <c r="AH47" s="5"/>
    </row>
    <row r="48" spans="6:34" ht="18.75" hidden="1" x14ac:dyDescent="0.3">
      <c r="F48" s="39"/>
      <c r="G48" s="350" t="s">
        <v>5</v>
      </c>
      <c r="H48" s="350"/>
      <c r="I48" s="29">
        <v>30</v>
      </c>
      <c r="J48" s="29">
        <v>22</v>
      </c>
      <c r="K48" s="82"/>
      <c r="L48" s="82"/>
      <c r="M48" s="82"/>
      <c r="N48" s="163"/>
      <c r="O48" s="173"/>
      <c r="P48" s="173"/>
      <c r="Q48" s="173"/>
      <c r="R48" s="173"/>
      <c r="S48" s="173"/>
      <c r="T48" s="173"/>
      <c r="U48" s="173"/>
      <c r="V48" s="173"/>
      <c r="W48" s="173"/>
      <c r="AA48" s="5"/>
      <c r="AC48" s="11"/>
      <c r="AD48" s="1"/>
      <c r="AE48" s="1"/>
      <c r="AF48" s="1"/>
      <c r="AG48" s="1"/>
      <c r="AH48" s="45"/>
    </row>
    <row r="49" spans="6:34" ht="18.75" hidden="1" x14ac:dyDescent="0.3">
      <c r="F49" s="39"/>
      <c r="G49" s="344" t="s">
        <v>48</v>
      </c>
      <c r="H49" s="344"/>
      <c r="I49" s="8">
        <v>40</v>
      </c>
      <c r="J49" s="30">
        <v>25</v>
      </c>
      <c r="K49" s="82"/>
      <c r="L49" s="82"/>
      <c r="M49" s="82"/>
      <c r="N49" s="163"/>
      <c r="O49" s="173"/>
      <c r="P49" s="173"/>
      <c r="Q49" s="173"/>
      <c r="R49" s="173"/>
      <c r="S49" s="173"/>
      <c r="T49" s="173"/>
      <c r="U49" s="173"/>
      <c r="V49" s="173"/>
      <c r="W49" s="173"/>
      <c r="AA49" s="5"/>
      <c r="AC49" s="11"/>
      <c r="AD49" s="1"/>
      <c r="AE49" s="1"/>
      <c r="AF49" s="1"/>
      <c r="AG49" s="1"/>
      <c r="AH49" s="45"/>
    </row>
    <row r="50" spans="6:34" ht="18.75" hidden="1" x14ac:dyDescent="0.3">
      <c r="F50" s="39"/>
      <c r="G50" s="350" t="s">
        <v>92</v>
      </c>
      <c r="H50" s="350"/>
      <c r="I50" s="29">
        <v>28</v>
      </c>
      <c r="J50" s="29">
        <v>20</v>
      </c>
      <c r="K50" s="82"/>
      <c r="L50" s="82"/>
      <c r="M50" s="82"/>
      <c r="N50" s="163"/>
      <c r="O50" s="173"/>
      <c r="P50" s="173"/>
      <c r="Q50" s="173"/>
      <c r="R50" s="173"/>
      <c r="S50" s="173"/>
      <c r="T50" s="173"/>
      <c r="U50" s="173"/>
      <c r="V50" s="173"/>
      <c r="W50" s="173"/>
      <c r="AA50" s="5"/>
      <c r="AB50" s="32"/>
      <c r="AC50" s="11"/>
      <c r="AD50" s="1"/>
      <c r="AE50" s="1"/>
      <c r="AF50" s="1"/>
      <c r="AG50" s="1"/>
      <c r="AH50" s="45"/>
    </row>
    <row r="51" spans="6:34" ht="15" hidden="1" customHeight="1" x14ac:dyDescent="0.3">
      <c r="F51" s="39"/>
      <c r="G51" s="350" t="s">
        <v>53</v>
      </c>
      <c r="H51" s="350"/>
      <c r="I51" s="29">
        <v>15</v>
      </c>
      <c r="J51" s="29">
        <v>12</v>
      </c>
      <c r="K51" s="82"/>
      <c r="L51" s="82"/>
      <c r="M51" s="82"/>
      <c r="N51" s="163"/>
      <c r="O51" s="173"/>
      <c r="P51" s="173"/>
      <c r="Q51" s="173"/>
      <c r="R51" s="173"/>
      <c r="S51" s="173"/>
      <c r="T51" s="173"/>
      <c r="U51" s="173"/>
      <c r="V51" s="173"/>
      <c r="W51" s="173"/>
      <c r="AA51" s="5"/>
      <c r="AB51" s="32"/>
      <c r="AC51" s="11"/>
      <c r="AD51" s="1"/>
      <c r="AE51" s="1"/>
      <c r="AF51" s="1"/>
      <c r="AG51" s="1"/>
      <c r="AH51" s="45"/>
    </row>
    <row r="52" spans="6:34" ht="3.75" hidden="1" customHeight="1" x14ac:dyDescent="0.3">
      <c r="F52" s="39"/>
      <c r="G52" s="350" t="s">
        <v>10</v>
      </c>
      <c r="H52" s="350"/>
      <c r="I52" s="29">
        <v>5</v>
      </c>
      <c r="J52" s="29">
        <v>5</v>
      </c>
      <c r="K52" s="82"/>
      <c r="L52" s="82"/>
      <c r="M52" s="82"/>
      <c r="N52" s="163"/>
      <c r="O52" s="173"/>
      <c r="P52" s="173"/>
      <c r="Q52" s="173"/>
      <c r="R52" s="173"/>
      <c r="S52" s="173"/>
      <c r="T52" s="173"/>
      <c r="U52" s="173"/>
      <c r="V52" s="173"/>
      <c r="W52" s="173"/>
      <c r="AA52" s="5"/>
      <c r="AB52" s="32"/>
      <c r="AC52" s="11"/>
      <c r="AD52" s="1"/>
      <c r="AE52" s="1"/>
      <c r="AF52" s="1"/>
      <c r="AG52" s="1"/>
      <c r="AH52" s="45"/>
    </row>
    <row r="53" spans="6:34" ht="18.75" customHeight="1" x14ac:dyDescent="0.25">
      <c r="F53" s="29">
        <v>34</v>
      </c>
      <c r="G53" s="334" t="s">
        <v>205</v>
      </c>
      <c r="H53" s="334"/>
      <c r="I53" s="333">
        <v>300</v>
      </c>
      <c r="J53" s="333"/>
      <c r="K53" s="9">
        <v>5.5</v>
      </c>
      <c r="L53" s="9">
        <v>9.36</v>
      </c>
      <c r="M53" s="9">
        <v>36.07</v>
      </c>
      <c r="N53" s="105">
        <v>140.6</v>
      </c>
      <c r="O53" s="173">
        <v>371</v>
      </c>
      <c r="P53" s="173">
        <v>9.6</v>
      </c>
      <c r="Q53" s="173">
        <v>16.8</v>
      </c>
      <c r="R53" s="173">
        <v>43.2</v>
      </c>
      <c r="S53" s="173">
        <v>0.7</v>
      </c>
      <c r="T53" s="173"/>
      <c r="U53" s="173">
        <v>7.0000000000000007E-2</v>
      </c>
      <c r="V53" s="173">
        <v>0.04</v>
      </c>
      <c r="W53" s="173">
        <v>6.7</v>
      </c>
      <c r="Y53" t="s">
        <v>51</v>
      </c>
      <c r="AA53" s="5"/>
      <c r="AC53" s="11"/>
      <c r="AD53" s="35"/>
      <c r="AE53" s="35"/>
      <c r="AF53" s="35"/>
      <c r="AG53" s="35"/>
      <c r="AH53" s="32"/>
    </row>
    <row r="54" spans="6:34" ht="18.75" hidden="1" x14ac:dyDescent="0.3">
      <c r="F54" s="39"/>
      <c r="G54" s="382"/>
      <c r="H54" s="382"/>
      <c r="I54" s="10"/>
      <c r="J54" s="10"/>
      <c r="K54" s="4"/>
      <c r="L54" s="4"/>
      <c r="M54" s="4"/>
      <c r="N54" s="48"/>
      <c r="O54" s="173"/>
      <c r="P54" s="173"/>
      <c r="Q54" s="173"/>
      <c r="R54" s="173"/>
      <c r="S54" s="173"/>
      <c r="T54" s="173"/>
      <c r="U54" s="173"/>
      <c r="V54" s="173"/>
      <c r="W54" s="173"/>
      <c r="AA54" s="5"/>
      <c r="AB54" s="45"/>
      <c r="AC54" s="11"/>
      <c r="AD54" s="11"/>
      <c r="AE54" s="11"/>
      <c r="AF54" s="11"/>
      <c r="AG54" s="11"/>
      <c r="AH54" s="32"/>
    </row>
    <row r="55" spans="6:34" hidden="1" x14ac:dyDescent="0.25">
      <c r="F55" s="39"/>
      <c r="G55" s="350" t="s">
        <v>5</v>
      </c>
      <c r="H55" s="350"/>
      <c r="I55" s="10">
        <v>60</v>
      </c>
      <c r="J55" s="10">
        <v>45</v>
      </c>
      <c r="K55" s="4"/>
      <c r="L55" s="4"/>
      <c r="M55" s="4"/>
      <c r="N55" s="48"/>
      <c r="O55" s="173"/>
      <c r="P55" s="173"/>
      <c r="Q55" s="173"/>
      <c r="R55" s="173"/>
      <c r="S55" s="173"/>
      <c r="T55" s="173"/>
      <c r="U55" s="173"/>
      <c r="V55" s="173"/>
      <c r="W55" s="173"/>
      <c r="AA55" s="5"/>
      <c r="AB55" s="32"/>
      <c r="AC55" s="11"/>
      <c r="AD55" s="1"/>
      <c r="AE55" s="1"/>
      <c r="AF55" s="1"/>
      <c r="AG55" s="1"/>
      <c r="AH55" s="31"/>
    </row>
    <row r="56" spans="6:34" hidden="1" x14ac:dyDescent="0.25">
      <c r="F56" s="39"/>
      <c r="G56" s="350" t="s">
        <v>49</v>
      </c>
      <c r="H56" s="350"/>
      <c r="I56" s="10">
        <v>15</v>
      </c>
      <c r="J56" s="10">
        <v>12</v>
      </c>
      <c r="K56" s="4"/>
      <c r="L56" s="4"/>
      <c r="M56" s="4"/>
      <c r="N56" s="48"/>
      <c r="O56" s="173"/>
      <c r="P56" s="173"/>
      <c r="Q56" s="173"/>
      <c r="R56" s="173"/>
      <c r="S56" s="173"/>
      <c r="T56" s="173"/>
      <c r="U56" s="173"/>
      <c r="V56" s="173"/>
      <c r="W56" s="173"/>
      <c r="AA56" s="5"/>
      <c r="AC56" s="11"/>
      <c r="AD56" s="11"/>
      <c r="AE56" s="11"/>
      <c r="AF56" s="11"/>
      <c r="AG56" s="11"/>
      <c r="AH56" s="67"/>
    </row>
    <row r="57" spans="6:34" hidden="1" x14ac:dyDescent="0.25">
      <c r="F57" s="39"/>
      <c r="G57" s="350" t="s">
        <v>53</v>
      </c>
      <c r="H57" s="350"/>
      <c r="I57" s="10">
        <v>20</v>
      </c>
      <c r="J57" s="10">
        <v>16</v>
      </c>
      <c r="K57" s="4"/>
      <c r="L57" s="4"/>
      <c r="M57" s="4"/>
      <c r="N57" s="48"/>
      <c r="O57" s="173"/>
      <c r="P57" s="173"/>
      <c r="Q57" s="173"/>
      <c r="R57" s="173"/>
      <c r="S57" s="173"/>
      <c r="T57" s="173"/>
      <c r="U57" s="173"/>
      <c r="V57" s="173"/>
      <c r="W57" s="173"/>
      <c r="AA57" s="5"/>
      <c r="AC57" s="11"/>
      <c r="AD57" s="15"/>
      <c r="AE57" s="15"/>
      <c r="AF57" s="15"/>
      <c r="AG57" s="15"/>
      <c r="AH57" s="32"/>
    </row>
    <row r="58" spans="6:34" ht="15.75" hidden="1" x14ac:dyDescent="0.25">
      <c r="F58" s="39"/>
      <c r="G58" s="350" t="s">
        <v>7</v>
      </c>
      <c r="H58" s="350"/>
      <c r="I58" s="10">
        <v>10</v>
      </c>
      <c r="J58" s="10">
        <v>10</v>
      </c>
      <c r="K58" s="4"/>
      <c r="L58" s="4"/>
      <c r="M58" s="4"/>
      <c r="N58" s="48"/>
      <c r="O58" s="173"/>
      <c r="P58" s="173"/>
      <c r="Q58" s="173"/>
      <c r="R58" s="173"/>
      <c r="S58" s="173"/>
      <c r="T58" s="173"/>
      <c r="U58" s="173"/>
      <c r="V58" s="173"/>
      <c r="W58" s="173"/>
      <c r="AA58" s="5"/>
      <c r="AC58" s="11"/>
      <c r="AD58" s="50"/>
      <c r="AE58" s="50"/>
      <c r="AF58" s="50"/>
      <c r="AG58" s="50"/>
      <c r="AH58" s="67"/>
    </row>
    <row r="59" spans="6:34" hidden="1" x14ac:dyDescent="0.25">
      <c r="F59" s="39"/>
      <c r="G59" s="350" t="s">
        <v>96</v>
      </c>
      <c r="H59" s="350"/>
      <c r="I59" s="10">
        <v>25</v>
      </c>
      <c r="J59" s="10">
        <v>20</v>
      </c>
      <c r="K59" s="4"/>
      <c r="L59" s="4"/>
      <c r="M59" s="4"/>
      <c r="N59" s="48"/>
      <c r="O59" s="173"/>
      <c r="P59" s="173"/>
      <c r="Q59" s="173"/>
      <c r="R59" s="173"/>
      <c r="S59" s="173"/>
      <c r="T59" s="173"/>
      <c r="U59" s="173"/>
      <c r="V59" s="173"/>
      <c r="W59" s="173"/>
      <c r="AA59" s="5"/>
      <c r="AH59" s="5"/>
    </row>
    <row r="60" spans="6:34" ht="15.75" hidden="1" x14ac:dyDescent="0.25">
      <c r="F60" s="39"/>
      <c r="G60" s="350" t="s">
        <v>10</v>
      </c>
      <c r="H60" s="350"/>
      <c r="I60" s="10">
        <v>5</v>
      </c>
      <c r="J60" s="10">
        <v>5</v>
      </c>
      <c r="K60" s="4"/>
      <c r="L60" s="4"/>
      <c r="M60" s="4"/>
      <c r="N60" s="48"/>
      <c r="O60" s="173"/>
      <c r="P60" s="173"/>
      <c r="Q60" s="173"/>
      <c r="R60" s="173"/>
      <c r="S60" s="173"/>
      <c r="T60" s="173"/>
      <c r="U60" s="173"/>
      <c r="V60" s="173"/>
      <c r="W60" s="173"/>
      <c r="AA60" s="5"/>
      <c r="AD60" s="64"/>
      <c r="AE60" s="64"/>
      <c r="AF60" s="64"/>
      <c r="AG60" s="64"/>
      <c r="AH60" s="5"/>
    </row>
    <row r="61" spans="6:34" hidden="1" x14ac:dyDescent="0.25">
      <c r="F61" s="39"/>
      <c r="G61" s="350" t="s">
        <v>99</v>
      </c>
      <c r="H61" s="350"/>
      <c r="I61" s="10">
        <v>10</v>
      </c>
      <c r="J61" s="10">
        <v>10</v>
      </c>
      <c r="K61" s="4"/>
      <c r="L61" s="4"/>
      <c r="M61" s="4"/>
      <c r="N61" s="48"/>
      <c r="O61" s="173"/>
      <c r="P61" s="173"/>
      <c r="Q61" s="173"/>
      <c r="R61" s="173"/>
      <c r="S61" s="173"/>
      <c r="T61" s="173"/>
      <c r="U61" s="173"/>
      <c r="V61" s="173"/>
      <c r="W61" s="173"/>
      <c r="AA61" s="5"/>
      <c r="AH61" s="5"/>
    </row>
    <row r="62" spans="6:34" hidden="1" x14ac:dyDescent="0.25">
      <c r="F62" s="39"/>
      <c r="G62" s="350" t="s">
        <v>41</v>
      </c>
      <c r="H62" s="350"/>
      <c r="I62" s="10">
        <v>225</v>
      </c>
      <c r="J62" s="10">
        <v>225</v>
      </c>
      <c r="K62" s="4"/>
      <c r="L62" s="4"/>
      <c r="M62" s="4"/>
      <c r="N62" s="48"/>
      <c r="O62" s="173"/>
      <c r="P62" s="173"/>
      <c r="Q62" s="173"/>
      <c r="R62" s="173"/>
      <c r="S62" s="173"/>
      <c r="T62" s="173"/>
      <c r="U62" s="173"/>
      <c r="V62" s="173"/>
      <c r="W62" s="173"/>
      <c r="AA62" s="5"/>
      <c r="AH62" s="5"/>
    </row>
    <row r="63" spans="6:34" x14ac:dyDescent="0.25">
      <c r="F63" s="10">
        <v>190</v>
      </c>
      <c r="G63" s="335" t="s">
        <v>280</v>
      </c>
      <c r="H63" s="335"/>
      <c r="I63" s="337">
        <v>130</v>
      </c>
      <c r="J63" s="337"/>
      <c r="K63" s="3">
        <v>16.89</v>
      </c>
      <c r="L63" s="3">
        <v>18.68</v>
      </c>
      <c r="M63" s="3">
        <v>4.12</v>
      </c>
      <c r="N63" s="43">
        <v>247.52</v>
      </c>
      <c r="O63" s="173">
        <v>118</v>
      </c>
      <c r="P63" s="173">
        <v>36.200000000000003</v>
      </c>
      <c r="Q63" s="173">
        <v>13</v>
      </c>
      <c r="R63" s="173">
        <v>91</v>
      </c>
      <c r="S63" s="173">
        <v>1.06</v>
      </c>
      <c r="T63" s="173">
        <v>28.8</v>
      </c>
      <c r="U63" s="173">
        <v>0.1</v>
      </c>
      <c r="V63" s="173">
        <v>0.08</v>
      </c>
      <c r="W63" s="173">
        <v>1.58</v>
      </c>
      <c r="AA63" s="5"/>
      <c r="AH63" s="5"/>
    </row>
    <row r="64" spans="6:34" ht="29.25" hidden="1" customHeight="1" x14ac:dyDescent="0.25">
      <c r="F64" s="39"/>
      <c r="G64" s="411" t="s">
        <v>100</v>
      </c>
      <c r="H64" s="411"/>
      <c r="I64" s="29">
        <v>156</v>
      </c>
      <c r="J64" s="29">
        <v>112</v>
      </c>
      <c r="K64" s="4"/>
      <c r="L64" s="4"/>
      <c r="M64" s="4"/>
      <c r="N64" s="48"/>
      <c r="O64" s="173"/>
      <c r="P64" s="173"/>
      <c r="Q64" s="173"/>
      <c r="R64" s="173"/>
      <c r="S64" s="173"/>
      <c r="T64" s="173"/>
      <c r="U64" s="173"/>
      <c r="V64" s="173"/>
      <c r="W64" s="173"/>
      <c r="AA64" s="5"/>
      <c r="AH64" s="5"/>
    </row>
    <row r="65" spans="6:34" hidden="1" x14ac:dyDescent="0.25">
      <c r="F65" s="39"/>
      <c r="G65" s="350" t="s">
        <v>9</v>
      </c>
      <c r="H65" s="350"/>
      <c r="I65" s="10">
        <v>5</v>
      </c>
      <c r="J65" s="10">
        <v>5</v>
      </c>
      <c r="K65" s="4"/>
      <c r="L65" s="4"/>
      <c r="M65" s="4"/>
      <c r="N65" s="48"/>
      <c r="O65" s="173"/>
      <c r="P65" s="173"/>
      <c r="Q65" s="173"/>
      <c r="R65" s="173"/>
      <c r="S65" s="173"/>
      <c r="T65" s="173"/>
      <c r="U65" s="173"/>
      <c r="V65" s="173"/>
      <c r="W65" s="173"/>
      <c r="AA65" s="5"/>
      <c r="AH65" s="5"/>
    </row>
    <row r="66" spans="6:34" hidden="1" x14ac:dyDescent="0.25">
      <c r="F66" s="39"/>
      <c r="G66" s="350" t="s">
        <v>49</v>
      </c>
      <c r="H66" s="350"/>
      <c r="I66" s="10">
        <v>15</v>
      </c>
      <c r="J66" s="10">
        <v>12</v>
      </c>
      <c r="K66" s="4"/>
      <c r="L66" s="4"/>
      <c r="M66" s="4"/>
      <c r="N66" s="48"/>
      <c r="O66" s="173"/>
      <c r="P66" s="173"/>
      <c r="Q66" s="173"/>
      <c r="R66" s="173"/>
      <c r="S66" s="173"/>
      <c r="T66" s="173"/>
      <c r="U66" s="173"/>
      <c r="V66" s="173"/>
      <c r="W66" s="173"/>
      <c r="AA66" s="5"/>
      <c r="AH66" s="5"/>
    </row>
    <row r="67" spans="6:34" hidden="1" x14ac:dyDescent="0.25">
      <c r="F67" s="39"/>
      <c r="G67" s="350" t="s">
        <v>281</v>
      </c>
      <c r="H67" s="350"/>
      <c r="I67" s="10">
        <v>6</v>
      </c>
      <c r="J67" s="10">
        <v>6</v>
      </c>
      <c r="K67" s="4"/>
      <c r="L67" s="4"/>
      <c r="M67" s="4"/>
      <c r="N67" s="48"/>
      <c r="O67" s="173"/>
      <c r="P67" s="173"/>
      <c r="Q67" s="173"/>
      <c r="R67" s="173"/>
      <c r="S67" s="173"/>
      <c r="T67" s="173"/>
      <c r="U67" s="173"/>
      <c r="V67" s="173"/>
      <c r="W67" s="173"/>
      <c r="AA67" s="5"/>
      <c r="AH67" s="5"/>
    </row>
    <row r="68" spans="6:34" hidden="1" x14ac:dyDescent="0.25">
      <c r="F68" s="39"/>
      <c r="G68" s="350" t="s">
        <v>4</v>
      </c>
      <c r="H68" s="350"/>
      <c r="I68" s="10">
        <v>6</v>
      </c>
      <c r="J68" s="10">
        <v>6</v>
      </c>
      <c r="K68" s="4"/>
      <c r="L68" s="4"/>
      <c r="M68" s="4"/>
      <c r="N68" s="48"/>
      <c r="O68" s="173"/>
      <c r="P68" s="173"/>
      <c r="Q68" s="173"/>
      <c r="R68" s="173"/>
      <c r="S68" s="173"/>
      <c r="T68" s="173"/>
      <c r="U68" s="173"/>
      <c r="V68" s="173"/>
      <c r="W68" s="173"/>
      <c r="AA68" s="5"/>
      <c r="AH68" s="5"/>
    </row>
    <row r="69" spans="6:34" hidden="1" x14ac:dyDescent="0.25">
      <c r="F69" s="39"/>
      <c r="G69" s="350" t="s">
        <v>143</v>
      </c>
      <c r="H69" s="350"/>
      <c r="I69" s="10">
        <v>1</v>
      </c>
      <c r="J69" s="10">
        <v>1</v>
      </c>
      <c r="K69" s="4"/>
      <c r="L69" s="4"/>
      <c r="M69" s="4"/>
      <c r="N69" s="48"/>
      <c r="O69" s="173"/>
      <c r="P69" s="173"/>
      <c r="Q69" s="173"/>
      <c r="R69" s="173"/>
      <c r="S69" s="173"/>
      <c r="T69" s="173"/>
      <c r="U69" s="173"/>
      <c r="V69" s="173"/>
      <c r="W69" s="173"/>
      <c r="AA69" s="5"/>
      <c r="AH69" s="5"/>
    </row>
    <row r="70" spans="6:34" hidden="1" x14ac:dyDescent="0.25">
      <c r="F70" s="39"/>
      <c r="G70" s="350" t="s">
        <v>7</v>
      </c>
      <c r="H70" s="350"/>
      <c r="I70" s="10">
        <v>5</v>
      </c>
      <c r="J70" s="10">
        <v>5</v>
      </c>
      <c r="K70" s="4"/>
      <c r="L70" s="4"/>
      <c r="M70" s="4"/>
      <c r="N70" s="48"/>
      <c r="O70" s="173"/>
      <c r="P70" s="173"/>
      <c r="Q70" s="173"/>
      <c r="R70" s="173"/>
      <c r="S70" s="173"/>
      <c r="T70" s="173"/>
      <c r="U70" s="173"/>
      <c r="V70" s="173"/>
      <c r="W70" s="173"/>
      <c r="AA70" s="5"/>
      <c r="AH70" s="5"/>
    </row>
    <row r="71" spans="6:34" hidden="1" x14ac:dyDescent="0.25">
      <c r="F71" s="39"/>
      <c r="G71" s="350" t="s">
        <v>53</v>
      </c>
      <c r="H71" s="350"/>
      <c r="I71" s="10">
        <v>20</v>
      </c>
      <c r="J71" s="10">
        <v>16</v>
      </c>
      <c r="K71" s="4"/>
      <c r="L71" s="4"/>
      <c r="M71" s="4"/>
      <c r="N71" s="48"/>
      <c r="O71" s="173"/>
      <c r="P71" s="173"/>
      <c r="Q71" s="173"/>
      <c r="R71" s="173"/>
      <c r="S71" s="173"/>
      <c r="T71" s="173"/>
      <c r="U71" s="173"/>
      <c r="V71" s="173"/>
      <c r="W71" s="173"/>
      <c r="AA71" s="5"/>
      <c r="AH71" s="5"/>
    </row>
    <row r="72" spans="6:34" hidden="1" x14ac:dyDescent="0.25">
      <c r="F72" s="39"/>
      <c r="G72" s="355" t="s">
        <v>41</v>
      </c>
      <c r="H72" s="350"/>
      <c r="I72" s="10">
        <v>45</v>
      </c>
      <c r="J72" s="10">
        <v>45</v>
      </c>
      <c r="K72" s="4"/>
      <c r="L72" s="4"/>
      <c r="M72" s="4"/>
      <c r="N72" s="48"/>
      <c r="O72" s="173"/>
      <c r="P72" s="173"/>
      <c r="Q72" s="173"/>
      <c r="R72" s="173"/>
      <c r="S72" s="173"/>
      <c r="T72" s="173"/>
      <c r="U72" s="173"/>
      <c r="V72" s="173"/>
      <c r="W72" s="173"/>
      <c r="AA72" s="5"/>
    </row>
    <row r="73" spans="6:34" ht="20.25" customHeight="1" x14ac:dyDescent="0.25">
      <c r="F73" s="29">
        <v>207</v>
      </c>
      <c r="G73" s="334" t="s">
        <v>253</v>
      </c>
      <c r="H73" s="334"/>
      <c r="I73" s="333">
        <v>200</v>
      </c>
      <c r="J73" s="333"/>
      <c r="K73" s="9">
        <v>5.29</v>
      </c>
      <c r="L73" s="9">
        <v>14.71</v>
      </c>
      <c r="M73" s="9">
        <v>30.58</v>
      </c>
      <c r="N73" s="105">
        <v>229.6</v>
      </c>
      <c r="O73" s="173">
        <v>59.2</v>
      </c>
      <c r="P73" s="173">
        <v>12.2</v>
      </c>
      <c r="Q73" s="173">
        <v>13.26</v>
      </c>
      <c r="R73" s="173">
        <v>48.18</v>
      </c>
      <c r="S73" s="173">
        <v>0.84</v>
      </c>
      <c r="T73" s="173">
        <v>31.9</v>
      </c>
      <c r="U73" s="173">
        <v>7.0000000000000007E-2</v>
      </c>
      <c r="V73" s="173">
        <v>0.05</v>
      </c>
      <c r="W73" s="173"/>
      <c r="AA73" s="5"/>
    </row>
    <row r="74" spans="6:34" hidden="1" x14ac:dyDescent="0.25">
      <c r="F74" s="10"/>
      <c r="G74" s="350" t="s">
        <v>254</v>
      </c>
      <c r="H74" s="350"/>
      <c r="I74" s="29">
        <v>60</v>
      </c>
      <c r="J74" s="29">
        <v>60</v>
      </c>
      <c r="K74" s="82"/>
      <c r="L74" s="82"/>
      <c r="M74" s="82"/>
      <c r="N74" s="163"/>
      <c r="O74" s="173"/>
      <c r="P74" s="173"/>
      <c r="Q74" s="173"/>
      <c r="R74" s="173"/>
      <c r="S74" s="173"/>
      <c r="T74" s="173"/>
      <c r="U74" s="173"/>
      <c r="V74" s="173"/>
      <c r="W74" s="173"/>
      <c r="AA74" s="5"/>
    </row>
    <row r="75" spans="6:34" hidden="1" x14ac:dyDescent="0.25">
      <c r="F75" s="10"/>
      <c r="G75" s="350" t="s">
        <v>41</v>
      </c>
      <c r="H75" s="350"/>
      <c r="I75" s="10">
        <v>170</v>
      </c>
      <c r="J75" s="10">
        <v>170</v>
      </c>
      <c r="K75" s="4"/>
      <c r="L75" s="4"/>
      <c r="M75" s="4"/>
      <c r="N75" s="48"/>
      <c r="O75" s="173"/>
      <c r="P75" s="173"/>
      <c r="Q75" s="173"/>
      <c r="R75" s="173"/>
      <c r="S75" s="173"/>
      <c r="T75" s="173"/>
      <c r="U75" s="173"/>
      <c r="V75" s="173"/>
      <c r="W75" s="173"/>
      <c r="AA75" s="5"/>
    </row>
    <row r="76" spans="6:34" hidden="1" x14ac:dyDescent="0.25">
      <c r="F76" s="10"/>
      <c r="G76" s="350" t="s">
        <v>8</v>
      </c>
      <c r="H76" s="350"/>
      <c r="I76" s="10">
        <v>15</v>
      </c>
      <c r="J76" s="10">
        <v>15</v>
      </c>
      <c r="K76" s="4"/>
      <c r="L76" s="4"/>
      <c r="M76" s="4"/>
      <c r="N76" s="48"/>
      <c r="O76" s="173"/>
      <c r="P76" s="173"/>
      <c r="Q76" s="173"/>
      <c r="R76" s="173"/>
      <c r="S76" s="173"/>
      <c r="T76" s="173"/>
      <c r="U76" s="173"/>
      <c r="V76" s="173"/>
      <c r="W76" s="173"/>
      <c r="AA76" s="5"/>
    </row>
    <row r="77" spans="6:34" hidden="1" x14ac:dyDescent="0.25">
      <c r="F77" s="10"/>
      <c r="G77" s="350" t="s">
        <v>35</v>
      </c>
      <c r="H77" s="350"/>
      <c r="I77" s="10">
        <v>3</v>
      </c>
      <c r="J77" s="10">
        <v>3</v>
      </c>
      <c r="K77" s="4"/>
      <c r="L77" s="4"/>
      <c r="M77" s="4"/>
      <c r="N77" s="48"/>
      <c r="O77" s="173"/>
      <c r="P77" s="173"/>
      <c r="Q77" s="173"/>
      <c r="R77" s="173"/>
      <c r="S77" s="173"/>
      <c r="T77" s="173"/>
      <c r="U77" s="173"/>
      <c r="V77" s="173"/>
      <c r="W77" s="173"/>
      <c r="AA77" s="5"/>
    </row>
    <row r="78" spans="6:34" hidden="1" x14ac:dyDescent="0.25">
      <c r="F78" s="10"/>
      <c r="G78" s="124" t="s">
        <v>10</v>
      </c>
      <c r="H78" s="124"/>
      <c r="I78" s="10">
        <v>3</v>
      </c>
      <c r="J78" s="10">
        <v>3</v>
      </c>
      <c r="K78" s="4"/>
      <c r="L78" s="4"/>
      <c r="M78" s="4"/>
      <c r="N78" s="48"/>
      <c r="O78" s="173"/>
      <c r="P78" s="173"/>
      <c r="Q78" s="173"/>
      <c r="R78" s="173"/>
      <c r="S78" s="173"/>
      <c r="T78" s="173"/>
      <c r="U78" s="173"/>
      <c r="V78" s="173"/>
      <c r="W78" s="173"/>
      <c r="AA78" s="5"/>
    </row>
    <row r="79" spans="6:34" hidden="1" x14ac:dyDescent="0.25">
      <c r="F79" s="10"/>
      <c r="G79" s="350" t="s">
        <v>106</v>
      </c>
      <c r="H79" s="350"/>
      <c r="I79" s="10">
        <v>3</v>
      </c>
      <c r="J79" s="10">
        <v>3</v>
      </c>
      <c r="K79" s="4"/>
      <c r="L79" s="4"/>
      <c r="M79" s="4"/>
      <c r="N79" s="48"/>
      <c r="O79" s="173"/>
      <c r="P79" s="173"/>
      <c r="Q79" s="173"/>
      <c r="R79" s="173"/>
      <c r="S79" s="173"/>
      <c r="T79" s="173"/>
      <c r="U79" s="173"/>
      <c r="V79" s="173"/>
      <c r="W79" s="173"/>
      <c r="AA79" s="5"/>
    </row>
    <row r="80" spans="6:34" hidden="1" x14ac:dyDescent="0.25">
      <c r="F80" s="10"/>
      <c r="G80" s="350" t="s">
        <v>9</v>
      </c>
      <c r="H80" s="350"/>
      <c r="I80" s="10">
        <v>15</v>
      </c>
      <c r="J80" s="10">
        <v>15</v>
      </c>
      <c r="K80" s="4"/>
      <c r="L80" s="4"/>
      <c r="M80" s="4"/>
      <c r="N80" s="48"/>
      <c r="O80" s="173"/>
      <c r="P80" s="173"/>
      <c r="Q80" s="173"/>
      <c r="R80" s="173"/>
      <c r="S80" s="173"/>
      <c r="T80" s="173"/>
      <c r="U80" s="173"/>
      <c r="V80" s="173"/>
      <c r="W80" s="173"/>
      <c r="X80" s="5"/>
      <c r="Y80" s="5"/>
      <c r="Z80" s="5"/>
      <c r="AA80" s="5"/>
    </row>
    <row r="81" spans="6:31" ht="29.25" customHeight="1" x14ac:dyDescent="0.25">
      <c r="F81" s="10"/>
      <c r="G81" s="334" t="s">
        <v>38</v>
      </c>
      <c r="H81" s="334"/>
      <c r="I81" s="346">
        <v>75</v>
      </c>
      <c r="J81" s="348"/>
      <c r="K81" s="9">
        <v>5.7</v>
      </c>
      <c r="L81" s="9">
        <v>1.2</v>
      </c>
      <c r="M81" s="9">
        <v>35.9</v>
      </c>
      <c r="N81" s="105">
        <v>176.2</v>
      </c>
      <c r="O81" s="173">
        <v>65.23</v>
      </c>
      <c r="P81" s="173">
        <v>9.3800000000000008</v>
      </c>
      <c r="Q81" s="173">
        <v>16</v>
      </c>
      <c r="R81" s="173">
        <v>86.7</v>
      </c>
      <c r="S81" s="173">
        <v>2.7</v>
      </c>
      <c r="T81" s="173"/>
      <c r="U81" s="173">
        <v>0.2</v>
      </c>
      <c r="V81" s="173">
        <v>0.22</v>
      </c>
      <c r="W81" s="173"/>
      <c r="X81" s="5"/>
      <c r="Y81" s="5"/>
      <c r="Z81" s="5"/>
      <c r="AA81" s="5"/>
    </row>
    <row r="82" spans="6:31" ht="31.5" customHeight="1" x14ac:dyDescent="0.25">
      <c r="F82" s="10"/>
      <c r="G82" s="334" t="s">
        <v>17</v>
      </c>
      <c r="H82" s="334"/>
      <c r="I82" s="333">
        <v>75</v>
      </c>
      <c r="J82" s="333"/>
      <c r="K82" s="9">
        <v>5.4</v>
      </c>
      <c r="L82" s="9">
        <v>0.84</v>
      </c>
      <c r="M82" s="9">
        <v>34.700000000000003</v>
      </c>
      <c r="N82" s="105">
        <v>177.7</v>
      </c>
      <c r="O82" s="173">
        <v>67.34</v>
      </c>
      <c r="P82" s="173">
        <v>34.700000000000003</v>
      </c>
      <c r="Q82" s="173">
        <v>15</v>
      </c>
      <c r="R82" s="173">
        <v>83.7</v>
      </c>
      <c r="S82" s="173">
        <v>2.1</v>
      </c>
      <c r="T82" s="173"/>
      <c r="U82" s="173">
        <v>0.2</v>
      </c>
      <c r="V82" s="173">
        <v>0.22</v>
      </c>
      <c r="W82" s="173"/>
      <c r="X82" s="5"/>
      <c r="Y82" s="5"/>
      <c r="Z82" s="32"/>
      <c r="AA82" s="11"/>
      <c r="AB82" s="1"/>
      <c r="AC82" s="1"/>
      <c r="AD82" s="1"/>
      <c r="AE82" s="1"/>
    </row>
    <row r="83" spans="6:31" ht="30.75" customHeight="1" x14ac:dyDescent="0.25">
      <c r="F83" s="10">
        <v>255</v>
      </c>
      <c r="G83" s="375" t="s">
        <v>101</v>
      </c>
      <c r="H83" s="376"/>
      <c r="I83" s="346">
        <v>200</v>
      </c>
      <c r="J83" s="348"/>
      <c r="K83" s="9">
        <v>0.44</v>
      </c>
      <c r="L83" s="9">
        <v>0.02</v>
      </c>
      <c r="M83" s="9">
        <v>31.74</v>
      </c>
      <c r="N83" s="105">
        <v>125.8</v>
      </c>
      <c r="O83" s="201">
        <v>29.3</v>
      </c>
      <c r="P83" s="201">
        <v>32.4</v>
      </c>
      <c r="Q83" s="201">
        <v>12.4</v>
      </c>
      <c r="R83" s="201">
        <v>23.44</v>
      </c>
      <c r="S83" s="201">
        <v>0.7</v>
      </c>
      <c r="T83" s="201"/>
      <c r="U83" s="201">
        <v>1.6E-2</v>
      </c>
      <c r="V83" s="201">
        <v>2.4E-2</v>
      </c>
      <c r="W83" s="201">
        <v>0.72</v>
      </c>
      <c r="X83" s="15"/>
      <c r="Y83" s="15"/>
      <c r="Z83" s="15"/>
      <c r="AA83" s="5"/>
      <c r="AB83" s="15"/>
      <c r="AC83" s="15"/>
      <c r="AD83" s="15"/>
      <c r="AE83" s="15"/>
    </row>
    <row r="84" spans="6:31" hidden="1" x14ac:dyDescent="0.25">
      <c r="F84" s="39"/>
      <c r="G84" s="350" t="s">
        <v>57</v>
      </c>
      <c r="H84" s="350"/>
      <c r="I84" s="8">
        <v>20</v>
      </c>
      <c r="J84" s="8">
        <v>25</v>
      </c>
      <c r="K84" s="3"/>
      <c r="L84" s="3"/>
      <c r="M84" s="3"/>
      <c r="N84" s="43"/>
      <c r="O84" s="176"/>
      <c r="P84" s="176"/>
      <c r="Q84" s="176"/>
      <c r="R84" s="176"/>
      <c r="S84" s="176"/>
      <c r="T84" s="176"/>
      <c r="U84" s="176"/>
      <c r="V84" s="176"/>
      <c r="W84" s="173"/>
      <c r="X84" s="5"/>
      <c r="Y84" s="5"/>
      <c r="Z84" s="5"/>
      <c r="AA84" s="5"/>
    </row>
    <row r="85" spans="6:31" hidden="1" x14ac:dyDescent="0.25">
      <c r="F85" s="39"/>
      <c r="G85" s="350" t="s">
        <v>35</v>
      </c>
      <c r="H85" s="350"/>
      <c r="I85" s="8">
        <v>20</v>
      </c>
      <c r="J85" s="8">
        <v>20</v>
      </c>
      <c r="K85" s="3"/>
      <c r="L85" s="3"/>
      <c r="M85" s="3"/>
      <c r="N85" s="43"/>
      <c r="O85" s="176"/>
      <c r="P85" s="176"/>
      <c r="Q85" s="176"/>
      <c r="R85" s="176"/>
      <c r="S85" s="176"/>
      <c r="T85" s="176"/>
      <c r="U85" s="176"/>
      <c r="V85" s="176"/>
      <c r="W85" s="173"/>
      <c r="AA85" s="5"/>
    </row>
    <row r="86" spans="6:31" hidden="1" x14ac:dyDescent="0.25">
      <c r="F86" s="39"/>
      <c r="G86" s="343" t="s">
        <v>41</v>
      </c>
      <c r="H86" s="344"/>
      <c r="I86" s="8">
        <v>190</v>
      </c>
      <c r="J86" s="8">
        <v>190</v>
      </c>
      <c r="K86" s="3"/>
      <c r="L86" s="3"/>
      <c r="M86" s="3"/>
      <c r="N86" s="43"/>
      <c r="O86" s="176"/>
      <c r="P86" s="176"/>
      <c r="Q86" s="176"/>
      <c r="R86" s="176"/>
      <c r="S86" s="176"/>
      <c r="T86" s="176"/>
      <c r="U86" s="176"/>
      <c r="V86" s="176"/>
      <c r="W86" s="173"/>
      <c r="AA86" s="5"/>
    </row>
    <row r="87" spans="6:31" hidden="1" x14ac:dyDescent="0.25">
      <c r="F87" s="39"/>
      <c r="G87" s="343" t="s">
        <v>58</v>
      </c>
      <c r="H87" s="344"/>
      <c r="I87" s="8">
        <v>25</v>
      </c>
      <c r="J87" s="8">
        <v>25</v>
      </c>
      <c r="K87" s="3"/>
      <c r="L87" s="3"/>
      <c r="M87" s="3"/>
      <c r="N87" s="43"/>
      <c r="O87" s="176"/>
      <c r="P87" s="176"/>
      <c r="Q87" s="176"/>
      <c r="R87" s="176"/>
      <c r="S87" s="176"/>
      <c r="T87" s="176"/>
      <c r="U87" s="176"/>
      <c r="V87" s="176"/>
      <c r="W87" s="173"/>
      <c r="AA87" s="5"/>
    </row>
    <row r="88" spans="6:31" x14ac:dyDescent="0.25">
      <c r="F88" s="39"/>
      <c r="G88" s="340" t="s">
        <v>42</v>
      </c>
      <c r="H88" s="340"/>
      <c r="I88" s="341">
        <f>I44+I53+I63+I73+I81+I82+I83</f>
        <v>1080</v>
      </c>
      <c r="J88" s="342"/>
      <c r="K88" s="3">
        <f>SUM(K44:K86)</f>
        <v>40.129999999999995</v>
      </c>
      <c r="L88" s="3">
        <f>SUM(L44:L86)</f>
        <v>44.960000000000008</v>
      </c>
      <c r="M88" s="3">
        <f>SUM(M44:M86)</f>
        <v>175.96000000000004</v>
      </c>
      <c r="N88" s="43">
        <f>SUM(N44:N86)</f>
        <v>1114.42</v>
      </c>
      <c r="O88" s="176">
        <f>SUM(O44:O87)</f>
        <v>953.07</v>
      </c>
      <c r="P88" s="176">
        <f t="shared" ref="P88:W88" si="1">SUM(P44:P87)</f>
        <v>149.97999999999999</v>
      </c>
      <c r="Q88" s="176">
        <f t="shared" si="1"/>
        <v>103.46000000000001</v>
      </c>
      <c r="R88" s="176">
        <f t="shared" si="1"/>
        <v>404.21999999999997</v>
      </c>
      <c r="S88" s="176">
        <f t="shared" si="1"/>
        <v>8.7999999999999989</v>
      </c>
      <c r="T88" s="176">
        <f t="shared" si="1"/>
        <v>60.7</v>
      </c>
      <c r="U88" s="176">
        <f t="shared" si="1"/>
        <v>0.70600000000000007</v>
      </c>
      <c r="V88" s="176">
        <f t="shared" si="1"/>
        <v>0.66400000000000003</v>
      </c>
      <c r="W88" s="176">
        <f t="shared" si="1"/>
        <v>20</v>
      </c>
      <c r="X88" s="5"/>
      <c r="Y88" s="1"/>
      <c r="Z88" s="1"/>
      <c r="AA88" s="1"/>
      <c r="AB88" s="1"/>
    </row>
    <row r="89" spans="6:31" x14ac:dyDescent="0.25">
      <c r="F89" s="79"/>
      <c r="G89" s="26"/>
      <c r="H89" s="26"/>
      <c r="I89" s="27"/>
      <c r="J89" s="27"/>
      <c r="K89" s="27"/>
      <c r="L89" s="27"/>
      <c r="M89" s="27"/>
      <c r="N89" s="168">
        <f>N88/N135</f>
        <v>0.32357364768734942</v>
      </c>
      <c r="O89" s="219"/>
      <c r="P89" s="219"/>
      <c r="Q89" s="219"/>
      <c r="R89" s="219"/>
      <c r="S89" s="219"/>
      <c r="T89" s="219"/>
      <c r="U89" s="219"/>
      <c r="V89" s="219"/>
      <c r="W89" s="173"/>
      <c r="X89" s="5"/>
      <c r="Y89" s="1"/>
      <c r="Z89" s="1"/>
      <c r="AA89" s="1"/>
      <c r="AB89" s="1"/>
    </row>
    <row r="90" spans="6:31" x14ac:dyDescent="0.25">
      <c r="F90" s="333" t="s">
        <v>59</v>
      </c>
      <c r="G90" s="333"/>
      <c r="H90" s="333"/>
      <c r="I90" s="333"/>
      <c r="J90" s="333"/>
      <c r="K90" s="333"/>
      <c r="L90" s="333"/>
      <c r="M90" s="333"/>
      <c r="N90" s="346"/>
      <c r="O90" s="176"/>
      <c r="P90" s="176"/>
      <c r="Q90" s="176"/>
      <c r="R90" s="176"/>
      <c r="S90" s="176"/>
      <c r="T90" s="176"/>
      <c r="U90" s="176"/>
      <c r="V90" s="176"/>
      <c r="W90" s="173"/>
      <c r="X90" s="5"/>
      <c r="Y90" s="1"/>
      <c r="Z90" s="1"/>
      <c r="AA90" s="1"/>
      <c r="AB90" s="1"/>
    </row>
    <row r="91" spans="6:31" x14ac:dyDescent="0.25">
      <c r="F91" s="2">
        <v>389</v>
      </c>
      <c r="G91" s="335" t="s">
        <v>60</v>
      </c>
      <c r="H91" s="335"/>
      <c r="I91" s="337">
        <v>200</v>
      </c>
      <c r="J91" s="337"/>
      <c r="K91" s="3">
        <v>0.8</v>
      </c>
      <c r="L91" s="3">
        <v>0.6</v>
      </c>
      <c r="M91" s="3">
        <v>22</v>
      </c>
      <c r="N91" s="43">
        <v>92</v>
      </c>
      <c r="O91" s="173">
        <v>120</v>
      </c>
      <c r="P91" s="173">
        <v>14</v>
      </c>
      <c r="Q91" s="173">
        <v>8</v>
      </c>
      <c r="R91" s="173">
        <v>14</v>
      </c>
      <c r="S91" s="173">
        <v>1.4</v>
      </c>
      <c r="T91" s="173"/>
      <c r="U91" s="173">
        <v>0.02</v>
      </c>
      <c r="V91" s="173">
        <v>0.02</v>
      </c>
      <c r="W91" s="173">
        <v>4</v>
      </c>
      <c r="X91" s="5"/>
      <c r="Y91" s="5"/>
      <c r="Z91" s="1"/>
      <c r="AA91" s="1"/>
      <c r="AB91" s="1"/>
      <c r="AC91" s="1"/>
    </row>
    <row r="92" spans="6:31" hidden="1" x14ac:dyDescent="0.25">
      <c r="F92" s="39"/>
      <c r="G92" s="350" t="s">
        <v>60</v>
      </c>
      <c r="H92" s="350"/>
      <c r="I92" s="8">
        <v>200</v>
      </c>
      <c r="J92" s="8">
        <v>200</v>
      </c>
      <c r="K92" s="3"/>
      <c r="L92" s="3"/>
      <c r="M92" s="3"/>
      <c r="N92" s="43"/>
      <c r="O92" s="176"/>
      <c r="P92" s="176"/>
      <c r="Q92" s="176"/>
      <c r="R92" s="176"/>
      <c r="S92" s="176"/>
      <c r="T92" s="176"/>
      <c r="U92" s="176"/>
      <c r="V92" s="176"/>
      <c r="W92" s="173"/>
      <c r="X92" s="5"/>
      <c r="Y92" s="5"/>
      <c r="Z92" s="1"/>
      <c r="AA92" s="1"/>
      <c r="AB92" s="1"/>
      <c r="AC92" s="1"/>
    </row>
    <row r="93" spans="6:31" x14ac:dyDescent="0.25">
      <c r="F93" s="29">
        <v>425</v>
      </c>
      <c r="G93" s="374" t="s">
        <v>307</v>
      </c>
      <c r="H93" s="374"/>
      <c r="I93" s="337">
        <v>75</v>
      </c>
      <c r="J93" s="337"/>
      <c r="K93" s="3">
        <v>5.89</v>
      </c>
      <c r="L93" s="3">
        <v>5.98</v>
      </c>
      <c r="M93" s="3">
        <v>29.67</v>
      </c>
      <c r="N93" s="43">
        <v>174.36</v>
      </c>
      <c r="O93" s="173">
        <v>49.4</v>
      </c>
      <c r="P93" s="173">
        <v>9.3000000000000007</v>
      </c>
      <c r="Q93" s="173">
        <v>13.1</v>
      </c>
      <c r="R93" s="173">
        <v>32.1</v>
      </c>
      <c r="S93" s="173">
        <v>0.6</v>
      </c>
      <c r="T93" s="173"/>
      <c r="U93" s="173">
        <v>0.12</v>
      </c>
      <c r="V93" s="173">
        <v>0.06</v>
      </c>
      <c r="W93" s="173"/>
      <c r="X93" s="5"/>
      <c r="Y93" s="5"/>
      <c r="Z93" s="1"/>
      <c r="AA93" s="1"/>
      <c r="AB93" s="1"/>
      <c r="AC93" s="1"/>
    </row>
    <row r="94" spans="6:31" hidden="1" x14ac:dyDescent="0.25">
      <c r="F94" s="4"/>
      <c r="G94" s="382" t="s">
        <v>64</v>
      </c>
      <c r="H94" s="382"/>
      <c r="I94" s="8">
        <v>65</v>
      </c>
      <c r="J94" s="30">
        <v>65</v>
      </c>
      <c r="K94" s="3"/>
      <c r="L94" s="3"/>
      <c r="M94" s="8"/>
      <c r="N94" s="133"/>
      <c r="O94" s="173"/>
      <c r="P94" s="173"/>
      <c r="Q94" s="173"/>
      <c r="R94" s="173"/>
      <c r="S94" s="173"/>
      <c r="T94" s="173"/>
      <c r="U94" s="173"/>
      <c r="V94" s="173"/>
      <c r="W94" s="173"/>
      <c r="X94" s="5"/>
      <c r="Y94" s="5"/>
      <c r="Z94" s="1"/>
      <c r="AA94" s="1"/>
      <c r="AB94" s="1"/>
      <c r="AC94" s="1"/>
    </row>
    <row r="95" spans="6:31" hidden="1" x14ac:dyDescent="0.25">
      <c r="F95" s="4"/>
      <c r="G95" s="382" t="s">
        <v>8</v>
      </c>
      <c r="H95" s="382"/>
      <c r="I95" s="8">
        <v>6</v>
      </c>
      <c r="J95" s="30">
        <v>6</v>
      </c>
      <c r="K95" s="3"/>
      <c r="L95" s="3"/>
      <c r="M95" s="8"/>
      <c r="N95" s="133"/>
      <c r="O95" s="173"/>
      <c r="P95" s="173"/>
      <c r="Q95" s="173"/>
      <c r="R95" s="173"/>
      <c r="S95" s="173"/>
      <c r="T95" s="173"/>
      <c r="U95" s="173"/>
      <c r="V95" s="173"/>
      <c r="W95" s="173"/>
      <c r="X95" s="5"/>
      <c r="Y95" s="5"/>
      <c r="Z95" s="1"/>
      <c r="AA95" s="1"/>
      <c r="AB95" s="1"/>
      <c r="AC95" s="1"/>
    </row>
    <row r="96" spans="6:31" hidden="1" x14ac:dyDescent="0.25">
      <c r="F96" s="4"/>
      <c r="G96" s="382" t="s">
        <v>35</v>
      </c>
      <c r="H96" s="382"/>
      <c r="I96" s="8">
        <v>6</v>
      </c>
      <c r="J96" s="30">
        <v>6</v>
      </c>
      <c r="K96" s="3"/>
      <c r="L96" s="3"/>
      <c r="M96" s="8"/>
      <c r="N96" s="133"/>
      <c r="O96" s="173"/>
      <c r="P96" s="173"/>
      <c r="Q96" s="173"/>
      <c r="R96" s="173"/>
      <c r="S96" s="173"/>
      <c r="T96" s="173"/>
      <c r="U96" s="173"/>
      <c r="V96" s="173"/>
      <c r="W96" s="173"/>
      <c r="X96" s="5"/>
      <c r="Y96" s="5"/>
      <c r="Z96" s="1"/>
      <c r="AA96" s="1"/>
      <c r="AB96" s="1"/>
      <c r="AC96" s="1"/>
    </row>
    <row r="97" spans="6:34" hidden="1" x14ac:dyDescent="0.25">
      <c r="F97" s="4"/>
      <c r="G97" s="382" t="s">
        <v>33</v>
      </c>
      <c r="H97" s="382"/>
      <c r="I97" s="8">
        <v>30</v>
      </c>
      <c r="J97" s="30">
        <v>30</v>
      </c>
      <c r="K97" s="3"/>
      <c r="L97" s="3"/>
      <c r="M97" s="8"/>
      <c r="N97" s="133"/>
      <c r="O97" s="173"/>
      <c r="P97" s="173"/>
      <c r="Q97" s="173"/>
      <c r="R97" s="173"/>
      <c r="S97" s="173"/>
      <c r="T97" s="173"/>
      <c r="U97" s="173"/>
      <c r="V97" s="173"/>
      <c r="W97" s="173"/>
      <c r="X97" s="5"/>
      <c r="Y97" s="5"/>
      <c r="Z97" s="1"/>
      <c r="AA97" s="1"/>
      <c r="AB97" s="1"/>
      <c r="AC97" s="1"/>
    </row>
    <row r="98" spans="6:34" hidden="1" x14ac:dyDescent="0.25">
      <c r="F98" s="4"/>
      <c r="G98" s="382" t="s">
        <v>122</v>
      </c>
      <c r="H98" s="382"/>
      <c r="I98" s="8">
        <v>1</v>
      </c>
      <c r="J98" s="30">
        <v>1</v>
      </c>
      <c r="K98" s="3"/>
      <c r="L98" s="3"/>
      <c r="M98" s="8"/>
      <c r="N98" s="133"/>
      <c r="O98" s="173"/>
      <c r="P98" s="173"/>
      <c r="Q98" s="173"/>
      <c r="R98" s="173"/>
      <c r="S98" s="173"/>
      <c r="T98" s="173"/>
      <c r="U98" s="173"/>
      <c r="V98" s="173"/>
      <c r="W98" s="173"/>
      <c r="X98" s="5"/>
      <c r="Y98" s="5"/>
      <c r="Z98" s="1"/>
      <c r="AA98" s="1"/>
      <c r="AB98" s="1"/>
      <c r="AC98" s="1"/>
    </row>
    <row r="99" spans="6:34" hidden="1" x14ac:dyDescent="0.25">
      <c r="F99" s="4"/>
      <c r="G99" s="382" t="s">
        <v>10</v>
      </c>
      <c r="H99" s="382"/>
      <c r="I99" s="8">
        <v>3</v>
      </c>
      <c r="J99" s="8">
        <v>3</v>
      </c>
      <c r="K99" s="8"/>
      <c r="L99" s="8"/>
      <c r="M99" s="8"/>
      <c r="N99" s="133"/>
      <c r="O99" s="173"/>
      <c r="P99" s="173"/>
      <c r="Q99" s="173"/>
      <c r="R99" s="173"/>
      <c r="S99" s="173"/>
      <c r="T99" s="173"/>
      <c r="U99" s="173"/>
      <c r="V99" s="173"/>
      <c r="W99" s="173"/>
      <c r="Y99" s="5"/>
      <c r="Z99" s="32"/>
      <c r="AA99" s="5"/>
      <c r="AB99" s="1"/>
      <c r="AC99" s="1"/>
      <c r="AD99" s="1"/>
      <c r="AE99" s="1"/>
    </row>
    <row r="100" spans="6:34" hidden="1" x14ac:dyDescent="0.25">
      <c r="F100" s="39"/>
      <c r="G100" s="350" t="s">
        <v>103</v>
      </c>
      <c r="H100" s="350"/>
      <c r="I100" s="8"/>
      <c r="J100" s="8">
        <v>150</v>
      </c>
      <c r="K100" s="8"/>
      <c r="L100" s="8"/>
      <c r="M100" s="8"/>
      <c r="N100" s="133"/>
      <c r="O100" s="173"/>
      <c r="P100" s="173"/>
      <c r="Q100" s="173"/>
      <c r="R100" s="173"/>
      <c r="S100" s="173"/>
      <c r="T100" s="173"/>
      <c r="U100" s="173"/>
      <c r="V100" s="173"/>
      <c r="W100" s="173"/>
      <c r="Y100" s="5"/>
      <c r="Z100" s="32"/>
      <c r="AA100" s="5"/>
      <c r="AB100" s="1"/>
      <c r="AC100" s="1"/>
      <c r="AD100" s="1"/>
      <c r="AE100" s="1"/>
    </row>
    <row r="101" spans="6:34" hidden="1" x14ac:dyDescent="0.25">
      <c r="F101" s="39"/>
      <c r="G101" s="350" t="s">
        <v>9</v>
      </c>
      <c r="H101" s="350"/>
      <c r="I101" s="10">
        <v>5</v>
      </c>
      <c r="J101" s="10">
        <v>5</v>
      </c>
      <c r="K101" s="8"/>
      <c r="L101" s="8"/>
      <c r="M101" s="8"/>
      <c r="N101" s="133"/>
      <c r="O101" s="173"/>
      <c r="P101" s="173"/>
      <c r="Q101" s="173"/>
      <c r="R101" s="173"/>
      <c r="S101" s="173"/>
      <c r="T101" s="173"/>
      <c r="U101" s="173"/>
      <c r="V101" s="173"/>
      <c r="W101" s="173"/>
      <c r="Y101" s="5"/>
      <c r="Z101" s="32"/>
      <c r="AA101" s="5"/>
      <c r="AB101" s="1"/>
      <c r="AC101" s="1"/>
      <c r="AD101" s="1"/>
      <c r="AE101" s="1"/>
    </row>
    <row r="102" spans="6:34" hidden="1" x14ac:dyDescent="0.25">
      <c r="F102" s="39"/>
      <c r="G102" s="350" t="s">
        <v>104</v>
      </c>
      <c r="H102" s="350"/>
      <c r="I102" s="8">
        <v>25</v>
      </c>
      <c r="J102" s="8">
        <v>25</v>
      </c>
      <c r="K102" s="8"/>
      <c r="L102" s="8"/>
      <c r="M102" s="8"/>
      <c r="N102" s="133"/>
      <c r="O102" s="173"/>
      <c r="P102" s="173"/>
      <c r="Q102" s="173"/>
      <c r="R102" s="173"/>
      <c r="S102" s="173"/>
      <c r="T102" s="173"/>
      <c r="U102" s="173"/>
      <c r="V102" s="173"/>
      <c r="W102" s="173"/>
      <c r="Y102" s="5"/>
      <c r="Z102" s="32"/>
      <c r="AA102" s="5"/>
      <c r="AB102" s="1"/>
      <c r="AC102" s="1"/>
      <c r="AD102" s="1"/>
      <c r="AE102" s="1"/>
    </row>
    <row r="103" spans="6:34" x14ac:dyDescent="0.25">
      <c r="F103" s="39"/>
      <c r="G103" s="340" t="s">
        <v>42</v>
      </c>
      <c r="H103" s="340"/>
      <c r="I103" s="341">
        <v>375</v>
      </c>
      <c r="J103" s="342"/>
      <c r="K103" s="3">
        <f>SUM(K91:K102)</f>
        <v>6.6899999999999995</v>
      </c>
      <c r="L103" s="3">
        <f>SUM(L91:L102)</f>
        <v>6.58</v>
      </c>
      <c r="M103" s="3">
        <f>SUM(M91:M102)</f>
        <v>51.67</v>
      </c>
      <c r="N103" s="43">
        <f>SUM(N91:N102)</f>
        <v>266.36</v>
      </c>
      <c r="O103" s="176">
        <f>SUM(O91:O102)</f>
        <v>169.4</v>
      </c>
      <c r="P103" s="176">
        <f t="shared" ref="P103:W103" si="2">SUM(P91:P102)</f>
        <v>23.3</v>
      </c>
      <c r="Q103" s="176">
        <f t="shared" si="2"/>
        <v>21.1</v>
      </c>
      <c r="R103" s="176">
        <f t="shared" si="2"/>
        <v>46.1</v>
      </c>
      <c r="S103" s="176">
        <f t="shared" si="2"/>
        <v>2</v>
      </c>
      <c r="T103" s="176">
        <f t="shared" si="2"/>
        <v>0</v>
      </c>
      <c r="U103" s="176">
        <f t="shared" si="2"/>
        <v>0.13999999999999999</v>
      </c>
      <c r="V103" s="176">
        <f t="shared" si="2"/>
        <v>0.08</v>
      </c>
      <c r="W103" s="176">
        <f t="shared" si="2"/>
        <v>4</v>
      </c>
      <c r="AA103" s="5"/>
    </row>
    <row r="104" spans="6:34" ht="12" customHeight="1" x14ac:dyDescent="0.25">
      <c r="F104" s="79"/>
      <c r="G104" s="26"/>
      <c r="H104" s="26"/>
      <c r="I104" s="27"/>
      <c r="J104" s="27"/>
      <c r="K104" s="27"/>
      <c r="L104" s="27"/>
      <c r="M104" s="27"/>
      <c r="N104" s="168">
        <f>N103/N135</f>
        <v>7.7338056386283799E-2</v>
      </c>
      <c r="O104" s="219"/>
      <c r="P104" s="219"/>
      <c r="Q104" s="219"/>
      <c r="R104" s="219"/>
      <c r="S104" s="219"/>
      <c r="T104" s="219"/>
      <c r="U104" s="219"/>
      <c r="V104" s="219"/>
      <c r="W104" s="173"/>
      <c r="AA104" s="5"/>
    </row>
    <row r="105" spans="6:34" x14ac:dyDescent="0.25">
      <c r="F105" s="333" t="s">
        <v>74</v>
      </c>
      <c r="G105" s="333"/>
      <c r="H105" s="333"/>
      <c r="I105" s="333"/>
      <c r="J105" s="333"/>
      <c r="K105" s="333"/>
      <c r="L105" s="333"/>
      <c r="M105" s="333"/>
      <c r="N105" s="346"/>
      <c r="O105" s="176"/>
      <c r="P105" s="176"/>
      <c r="Q105" s="176"/>
      <c r="R105" s="176"/>
      <c r="S105" s="176"/>
      <c r="T105" s="176"/>
      <c r="U105" s="176"/>
      <c r="V105" s="176"/>
      <c r="W105" s="173"/>
      <c r="AA105" s="5"/>
      <c r="AH105" s="5"/>
    </row>
    <row r="106" spans="6:34" ht="29.25" customHeight="1" x14ac:dyDescent="0.25">
      <c r="F106" s="29">
        <v>395</v>
      </c>
      <c r="G106" s="375" t="s">
        <v>312</v>
      </c>
      <c r="H106" s="376"/>
      <c r="I106" s="333">
        <v>280</v>
      </c>
      <c r="J106" s="333"/>
      <c r="K106" s="106">
        <v>19.82</v>
      </c>
      <c r="L106" s="9">
        <v>5.0199999999999996</v>
      </c>
      <c r="M106" s="9">
        <v>36.44</v>
      </c>
      <c r="N106" s="105">
        <v>271</v>
      </c>
      <c r="O106" s="173">
        <v>108</v>
      </c>
      <c r="P106" s="173">
        <v>73</v>
      </c>
      <c r="Q106" s="173">
        <v>31.8</v>
      </c>
      <c r="R106" s="173">
        <v>127</v>
      </c>
      <c r="S106" s="173">
        <v>0.63</v>
      </c>
      <c r="T106" s="173">
        <v>53</v>
      </c>
      <c r="U106" s="173">
        <v>1.21</v>
      </c>
      <c r="V106" s="173">
        <v>0.01</v>
      </c>
      <c r="W106" s="173"/>
      <c r="Z106" s="5"/>
      <c r="AA106" s="32"/>
      <c r="AB106" s="31"/>
      <c r="AC106" s="11"/>
      <c r="AD106" s="11"/>
      <c r="AE106" s="11"/>
      <c r="AF106" s="11"/>
      <c r="AG106" s="11"/>
      <c r="AH106" s="5"/>
    </row>
    <row r="107" spans="6:34" ht="45" hidden="1" customHeight="1" x14ac:dyDescent="0.25">
      <c r="F107" s="29"/>
      <c r="G107" s="409" t="s">
        <v>311</v>
      </c>
      <c r="H107" s="410"/>
      <c r="I107" s="10">
        <v>270</v>
      </c>
      <c r="J107" s="10">
        <v>280</v>
      </c>
      <c r="K107" s="4"/>
      <c r="L107" s="4"/>
      <c r="M107" s="4"/>
      <c r="N107" s="48"/>
      <c r="O107" s="173"/>
      <c r="P107" s="173"/>
      <c r="Q107" s="173"/>
      <c r="R107" s="173"/>
      <c r="S107" s="173"/>
      <c r="T107" s="173"/>
      <c r="U107" s="173"/>
      <c r="V107" s="173"/>
      <c r="W107" s="173"/>
      <c r="Z107" s="5"/>
      <c r="AA107" s="32"/>
      <c r="AC107" s="11"/>
      <c r="AD107" s="1"/>
      <c r="AE107" s="1"/>
      <c r="AF107" s="1"/>
      <c r="AG107" s="1"/>
      <c r="AH107" s="5"/>
    </row>
    <row r="108" spans="6:34" hidden="1" x14ac:dyDescent="0.25">
      <c r="F108" s="39"/>
      <c r="G108" s="350" t="s">
        <v>5</v>
      </c>
      <c r="H108" s="350"/>
      <c r="I108" s="10">
        <v>310</v>
      </c>
      <c r="J108" s="10">
        <v>232</v>
      </c>
      <c r="K108" s="4"/>
      <c r="L108" s="4"/>
      <c r="M108" s="4"/>
      <c r="N108" s="48"/>
      <c r="O108" s="173"/>
      <c r="P108" s="173"/>
      <c r="Q108" s="173"/>
      <c r="R108" s="173"/>
      <c r="S108" s="173"/>
      <c r="T108" s="173"/>
      <c r="U108" s="173"/>
      <c r="V108" s="173"/>
      <c r="W108" s="173"/>
      <c r="Z108" s="5"/>
      <c r="AA108" s="5"/>
      <c r="AC108" s="11"/>
      <c r="AD108" s="11"/>
      <c r="AE108" s="11"/>
      <c r="AF108" s="11"/>
      <c r="AG108" s="11"/>
      <c r="AH108" s="5"/>
    </row>
    <row r="109" spans="6:34" ht="28.5" hidden="1" customHeight="1" x14ac:dyDescent="0.25">
      <c r="F109" s="39"/>
      <c r="G109" s="411" t="s">
        <v>105</v>
      </c>
      <c r="H109" s="411"/>
      <c r="I109" s="10"/>
      <c r="J109" s="10">
        <v>260</v>
      </c>
      <c r="K109" s="4"/>
      <c r="L109" s="4"/>
      <c r="M109" s="4"/>
      <c r="N109" s="48"/>
      <c r="O109" s="173"/>
      <c r="P109" s="173"/>
      <c r="Q109" s="173"/>
      <c r="R109" s="173"/>
      <c r="S109" s="173"/>
      <c r="T109" s="173"/>
      <c r="U109" s="173"/>
      <c r="V109" s="173"/>
      <c r="W109" s="173"/>
      <c r="Z109" s="5"/>
      <c r="AA109" s="32"/>
      <c r="AC109" s="11"/>
      <c r="AD109" s="11"/>
      <c r="AE109" s="11"/>
      <c r="AF109" s="11"/>
      <c r="AG109" s="11"/>
      <c r="AH109" s="5"/>
    </row>
    <row r="110" spans="6:34" hidden="1" x14ac:dyDescent="0.25">
      <c r="F110" s="39"/>
      <c r="G110" s="350" t="s">
        <v>9</v>
      </c>
      <c r="H110" s="350"/>
      <c r="I110" s="10">
        <v>15</v>
      </c>
      <c r="J110" s="10">
        <v>15</v>
      </c>
      <c r="K110" s="4"/>
      <c r="L110" s="4"/>
      <c r="M110" s="4"/>
      <c r="N110" s="48"/>
      <c r="O110" s="173"/>
      <c r="P110" s="173"/>
      <c r="Q110" s="173"/>
      <c r="R110" s="173"/>
      <c r="S110" s="173"/>
      <c r="T110" s="173"/>
      <c r="U110" s="173"/>
      <c r="V110" s="173"/>
      <c r="W110" s="173"/>
      <c r="Z110" s="5"/>
      <c r="AA110" s="32"/>
      <c r="AB110" s="31"/>
      <c r="AC110" s="11"/>
      <c r="AD110" s="11"/>
      <c r="AE110" s="11"/>
      <c r="AF110" s="11"/>
      <c r="AG110" s="11"/>
      <c r="AH110" s="5"/>
    </row>
    <row r="111" spans="6:34" hidden="1" x14ac:dyDescent="0.25">
      <c r="F111" s="39"/>
      <c r="G111" s="355" t="s">
        <v>106</v>
      </c>
      <c r="H111" s="350"/>
      <c r="I111" s="10">
        <v>4</v>
      </c>
      <c r="J111" s="10">
        <v>4</v>
      </c>
      <c r="K111" s="4"/>
      <c r="L111" s="4"/>
      <c r="M111" s="4"/>
      <c r="N111" s="48"/>
      <c r="O111" s="173"/>
      <c r="P111" s="173"/>
      <c r="Q111" s="173"/>
      <c r="R111" s="173"/>
      <c r="S111" s="173"/>
      <c r="T111" s="173"/>
      <c r="U111" s="173"/>
      <c r="V111" s="173"/>
      <c r="W111" s="173"/>
      <c r="Z111" s="5"/>
      <c r="AA111" s="32"/>
      <c r="AD111" s="34"/>
      <c r="AE111" s="34"/>
      <c r="AF111" s="34"/>
      <c r="AG111" s="34"/>
      <c r="AH111" s="5"/>
    </row>
    <row r="112" spans="6:34" hidden="1" x14ac:dyDescent="0.25">
      <c r="F112" s="39"/>
      <c r="G112" s="350" t="s">
        <v>8</v>
      </c>
      <c r="H112" s="350"/>
      <c r="I112" s="10">
        <v>20</v>
      </c>
      <c r="J112" s="10">
        <v>20</v>
      </c>
      <c r="K112" s="4"/>
      <c r="L112" s="4"/>
      <c r="M112" s="4"/>
      <c r="N112" s="48"/>
      <c r="O112" s="173"/>
      <c r="P112" s="173"/>
      <c r="Q112" s="173"/>
      <c r="R112" s="173"/>
      <c r="S112" s="173"/>
      <c r="T112" s="173"/>
      <c r="U112" s="173"/>
      <c r="V112" s="173"/>
      <c r="W112" s="173"/>
      <c r="Z112" s="5"/>
      <c r="AA112" s="32"/>
      <c r="AB112" s="32"/>
      <c r="AH112" s="5"/>
    </row>
    <row r="113" spans="6:34" hidden="1" x14ac:dyDescent="0.25">
      <c r="F113" s="39"/>
      <c r="G113" s="350" t="s">
        <v>107</v>
      </c>
      <c r="H113" s="350"/>
      <c r="I113" s="10"/>
      <c r="J113" s="10">
        <v>285</v>
      </c>
      <c r="K113" s="4"/>
      <c r="L113" s="4"/>
      <c r="M113" s="4"/>
      <c r="N113" s="48"/>
      <c r="O113" s="173"/>
      <c r="P113" s="173"/>
      <c r="Q113" s="173"/>
      <c r="R113" s="173"/>
      <c r="S113" s="173"/>
      <c r="T113" s="173"/>
      <c r="U113" s="173"/>
      <c r="V113" s="173"/>
      <c r="W113" s="173"/>
      <c r="Z113" s="5"/>
      <c r="AA113" s="5"/>
      <c r="AB113" s="32"/>
      <c r="AC113" s="11"/>
      <c r="AD113" s="11"/>
      <c r="AE113" s="11"/>
      <c r="AF113" s="11"/>
      <c r="AG113" s="11"/>
      <c r="AH113" s="5"/>
    </row>
    <row r="114" spans="6:34" hidden="1" x14ac:dyDescent="0.25">
      <c r="F114" s="39"/>
      <c r="G114" s="350" t="s">
        <v>108</v>
      </c>
      <c r="H114" s="350"/>
      <c r="I114" s="10"/>
      <c r="J114" s="10">
        <v>300</v>
      </c>
      <c r="K114" s="4"/>
      <c r="L114" s="4"/>
      <c r="M114" s="4"/>
      <c r="N114" s="48"/>
      <c r="O114" s="173"/>
      <c r="P114" s="173"/>
      <c r="Q114" s="173"/>
      <c r="R114" s="173"/>
      <c r="S114" s="173"/>
      <c r="T114" s="173"/>
      <c r="U114" s="173"/>
      <c r="V114" s="173"/>
      <c r="W114" s="173"/>
      <c r="Z114" s="5"/>
      <c r="AA114" s="5"/>
      <c r="AH114" s="5"/>
    </row>
    <row r="115" spans="6:34" ht="15" customHeight="1" x14ac:dyDescent="0.25">
      <c r="F115" s="29">
        <v>76</v>
      </c>
      <c r="G115" s="375" t="s">
        <v>222</v>
      </c>
      <c r="H115" s="376"/>
      <c r="I115" s="333">
        <v>125</v>
      </c>
      <c r="J115" s="333"/>
      <c r="K115" s="9">
        <v>10.119999999999999</v>
      </c>
      <c r="L115" s="9">
        <v>10.4</v>
      </c>
      <c r="M115" s="9">
        <v>2.39</v>
      </c>
      <c r="N115" s="105">
        <v>173.42</v>
      </c>
      <c r="O115" s="171">
        <v>129</v>
      </c>
      <c r="P115" s="171">
        <v>35</v>
      </c>
      <c r="Q115" s="171">
        <v>11</v>
      </c>
      <c r="R115" s="171">
        <v>75</v>
      </c>
      <c r="S115" s="171">
        <v>0.45</v>
      </c>
      <c r="T115" s="171">
        <v>2.5</v>
      </c>
      <c r="U115" s="171">
        <v>0.02</v>
      </c>
      <c r="V115" s="171">
        <v>0.1</v>
      </c>
      <c r="W115" s="173">
        <v>1.49</v>
      </c>
      <c r="AA115" s="5"/>
      <c r="AB115" s="31"/>
      <c r="AC115" s="11"/>
      <c r="AD115" s="1"/>
      <c r="AE115" s="1"/>
      <c r="AF115" s="1"/>
      <c r="AG115" s="1"/>
      <c r="AH115" s="5"/>
    </row>
    <row r="116" spans="6:34" hidden="1" x14ac:dyDescent="0.25">
      <c r="F116" s="49"/>
      <c r="G116" s="350" t="s">
        <v>163</v>
      </c>
      <c r="H116" s="350"/>
      <c r="I116" s="10">
        <v>214</v>
      </c>
      <c r="J116" s="10">
        <v>100</v>
      </c>
      <c r="K116" s="4"/>
      <c r="L116" s="4"/>
      <c r="M116" s="4"/>
      <c r="N116" s="48"/>
      <c r="O116" s="173"/>
      <c r="P116" s="173"/>
      <c r="Q116" s="173"/>
      <c r="R116" s="173"/>
      <c r="S116" s="173"/>
      <c r="T116" s="173"/>
      <c r="U116" s="173"/>
      <c r="V116" s="173"/>
      <c r="W116" s="173"/>
      <c r="AA116" s="5"/>
      <c r="AB116" s="31"/>
      <c r="AC116" s="11"/>
      <c r="AD116" s="11"/>
      <c r="AE116" s="11"/>
      <c r="AF116" s="11"/>
      <c r="AG116" s="11"/>
      <c r="AH116" s="5"/>
    </row>
    <row r="117" spans="6:34" hidden="1" x14ac:dyDescent="0.25">
      <c r="F117" s="49"/>
      <c r="G117" s="350" t="s">
        <v>49</v>
      </c>
      <c r="H117" s="350"/>
      <c r="I117" s="10">
        <v>27</v>
      </c>
      <c r="J117" s="10">
        <v>23</v>
      </c>
      <c r="K117" s="4"/>
      <c r="L117" s="4"/>
      <c r="M117" s="4"/>
      <c r="N117" s="48"/>
      <c r="O117" s="173"/>
      <c r="P117" s="173"/>
      <c r="Q117" s="173"/>
      <c r="R117" s="173"/>
      <c r="S117" s="173"/>
      <c r="T117" s="173"/>
      <c r="U117" s="173"/>
      <c r="V117" s="173"/>
      <c r="W117" s="173"/>
      <c r="AA117" s="5"/>
      <c r="AB117" s="31"/>
      <c r="AC117" s="11"/>
      <c r="AD117" s="11"/>
      <c r="AE117" s="11"/>
      <c r="AF117" s="11"/>
      <c r="AG117" s="11"/>
      <c r="AH117" s="5"/>
    </row>
    <row r="118" spans="6:34" hidden="1" x14ac:dyDescent="0.25">
      <c r="F118" s="49"/>
      <c r="G118" s="350" t="s">
        <v>10</v>
      </c>
      <c r="H118" s="350"/>
      <c r="I118" s="10">
        <v>5</v>
      </c>
      <c r="J118" s="10">
        <v>5</v>
      </c>
      <c r="K118" s="4"/>
      <c r="L118" s="4"/>
      <c r="M118" s="4"/>
      <c r="N118" s="48"/>
      <c r="O118" s="173"/>
      <c r="P118" s="173"/>
      <c r="Q118" s="173"/>
      <c r="R118" s="173"/>
      <c r="S118" s="173"/>
      <c r="T118" s="173"/>
      <c r="U118" s="173"/>
      <c r="V118" s="173"/>
      <c r="W118" s="173"/>
      <c r="AA118" s="5"/>
      <c r="AB118" s="31"/>
      <c r="AC118" s="11"/>
      <c r="AD118" s="11"/>
      <c r="AE118" s="11"/>
      <c r="AF118" s="11"/>
      <c r="AG118" s="11"/>
      <c r="AH118" s="5"/>
    </row>
    <row r="119" spans="6:34" ht="31.5" customHeight="1" x14ac:dyDescent="0.25">
      <c r="F119" s="39"/>
      <c r="G119" s="334" t="s">
        <v>38</v>
      </c>
      <c r="H119" s="334"/>
      <c r="I119" s="346">
        <v>50</v>
      </c>
      <c r="J119" s="348"/>
      <c r="K119" s="9">
        <v>3.8</v>
      </c>
      <c r="L119" s="9">
        <v>0.8</v>
      </c>
      <c r="M119" s="9">
        <v>23.9</v>
      </c>
      <c r="N119" s="105">
        <v>117</v>
      </c>
      <c r="O119" s="173">
        <v>43</v>
      </c>
      <c r="P119" s="173">
        <v>6</v>
      </c>
      <c r="Q119" s="173">
        <v>10</v>
      </c>
      <c r="R119" s="173">
        <v>57</v>
      </c>
      <c r="S119" s="173">
        <v>1.8</v>
      </c>
      <c r="T119" s="173"/>
      <c r="U119" s="173">
        <v>0.13</v>
      </c>
      <c r="V119" s="173">
        <v>0.14000000000000001</v>
      </c>
      <c r="W119" s="173"/>
      <c r="AA119" s="5"/>
      <c r="AB119" s="32"/>
      <c r="AC119" s="11"/>
      <c r="AD119" s="1"/>
      <c r="AE119" s="1"/>
      <c r="AF119" s="1"/>
      <c r="AG119" s="1"/>
      <c r="AH119" s="5"/>
    </row>
    <row r="120" spans="6:34" ht="33.75" customHeight="1" x14ac:dyDescent="0.25">
      <c r="F120" s="39"/>
      <c r="G120" s="334" t="s">
        <v>17</v>
      </c>
      <c r="H120" s="334"/>
      <c r="I120" s="333">
        <v>75</v>
      </c>
      <c r="J120" s="333"/>
      <c r="K120" s="9">
        <v>5.4</v>
      </c>
      <c r="L120" s="9">
        <v>0.84</v>
      </c>
      <c r="M120" s="9">
        <v>34.700000000000003</v>
      </c>
      <c r="N120" s="105">
        <v>177.7</v>
      </c>
      <c r="O120" s="173">
        <v>67.34</v>
      </c>
      <c r="P120" s="173">
        <v>34.700000000000003</v>
      </c>
      <c r="Q120" s="173">
        <v>15</v>
      </c>
      <c r="R120" s="173">
        <v>83.7</v>
      </c>
      <c r="S120" s="173">
        <v>2.1</v>
      </c>
      <c r="T120" s="173"/>
      <c r="U120" s="173">
        <v>0.2</v>
      </c>
      <c r="V120" s="173">
        <v>0.22</v>
      </c>
      <c r="W120" s="173"/>
      <c r="AA120" s="5"/>
      <c r="AD120" s="35"/>
      <c r="AE120" s="35"/>
      <c r="AF120" s="35"/>
      <c r="AG120" s="35"/>
      <c r="AH120" s="5"/>
    </row>
    <row r="121" spans="6:34" x14ac:dyDescent="0.25">
      <c r="F121" s="29">
        <v>268</v>
      </c>
      <c r="G121" s="394" t="s">
        <v>68</v>
      </c>
      <c r="H121" s="394"/>
      <c r="I121" s="337">
        <v>200</v>
      </c>
      <c r="J121" s="337"/>
      <c r="K121" s="3">
        <v>2.3199999999999998</v>
      </c>
      <c r="L121" s="3">
        <v>2.56</v>
      </c>
      <c r="M121" s="3">
        <v>13.72</v>
      </c>
      <c r="N121" s="43">
        <v>87</v>
      </c>
      <c r="O121" s="173">
        <v>8.6</v>
      </c>
      <c r="P121" s="173">
        <v>11.1</v>
      </c>
      <c r="Q121" s="173">
        <v>1.4</v>
      </c>
      <c r="R121" s="173">
        <v>2.8</v>
      </c>
      <c r="S121" s="173">
        <v>0.28000000000000003</v>
      </c>
      <c r="T121" s="173"/>
      <c r="U121" s="173"/>
      <c r="V121" s="173"/>
      <c r="W121" s="173">
        <v>0.03</v>
      </c>
      <c r="AA121" s="5"/>
      <c r="AH121" s="5"/>
    </row>
    <row r="122" spans="6:34" ht="18.75" hidden="1" x14ac:dyDescent="0.3">
      <c r="F122" s="39"/>
      <c r="G122" s="344" t="s">
        <v>11</v>
      </c>
      <c r="H122" s="344"/>
      <c r="I122" s="10">
        <v>0.2</v>
      </c>
      <c r="J122" s="10">
        <v>0.2</v>
      </c>
      <c r="K122" s="3"/>
      <c r="L122" s="3"/>
      <c r="M122" s="3"/>
      <c r="N122" s="43"/>
      <c r="O122" s="176"/>
      <c r="P122" s="176"/>
      <c r="Q122" s="176"/>
      <c r="R122" s="176"/>
      <c r="S122" s="176"/>
      <c r="T122" s="176"/>
      <c r="U122" s="176"/>
      <c r="V122" s="176"/>
      <c r="W122" s="173"/>
      <c r="AA122" s="5"/>
      <c r="AB122" s="40"/>
      <c r="AH122" s="5"/>
    </row>
    <row r="123" spans="6:34" ht="18.75" hidden="1" x14ac:dyDescent="0.3">
      <c r="F123" s="39"/>
      <c r="G123" s="344" t="s">
        <v>41</v>
      </c>
      <c r="H123" s="344"/>
      <c r="I123" s="10">
        <v>124</v>
      </c>
      <c r="J123" s="10">
        <v>124</v>
      </c>
      <c r="K123" s="3"/>
      <c r="L123" s="3"/>
      <c r="M123" s="3"/>
      <c r="N123" s="43"/>
      <c r="O123" s="176"/>
      <c r="P123" s="176"/>
      <c r="Q123" s="176"/>
      <c r="R123" s="176"/>
      <c r="S123" s="176"/>
      <c r="T123" s="176"/>
      <c r="U123" s="176"/>
      <c r="V123" s="176"/>
      <c r="W123" s="173"/>
      <c r="AA123" s="5"/>
      <c r="AB123" s="40"/>
      <c r="AH123" s="5"/>
    </row>
    <row r="124" spans="6:34" ht="18.75" hidden="1" x14ac:dyDescent="0.3">
      <c r="F124" s="39"/>
      <c r="G124" s="350" t="s">
        <v>33</v>
      </c>
      <c r="H124" s="350"/>
      <c r="I124" s="10">
        <v>100</v>
      </c>
      <c r="J124" s="10">
        <v>100</v>
      </c>
      <c r="K124" s="3"/>
      <c r="L124" s="3"/>
      <c r="M124" s="3"/>
      <c r="N124" s="43"/>
      <c r="O124" s="176"/>
      <c r="P124" s="176"/>
      <c r="Q124" s="176"/>
      <c r="R124" s="176"/>
      <c r="S124" s="176"/>
      <c r="T124" s="176"/>
      <c r="U124" s="176"/>
      <c r="V124" s="176"/>
      <c r="W124" s="173"/>
      <c r="AA124" s="5"/>
      <c r="AB124" s="40"/>
      <c r="AH124" s="5"/>
    </row>
    <row r="125" spans="6:34" hidden="1" x14ac:dyDescent="0.25">
      <c r="F125" s="39"/>
      <c r="G125" s="344" t="s">
        <v>69</v>
      </c>
      <c r="H125" s="344"/>
      <c r="I125" s="10">
        <v>20</v>
      </c>
      <c r="J125" s="10">
        <v>20</v>
      </c>
      <c r="K125" s="3"/>
      <c r="L125" s="3"/>
      <c r="M125" s="3"/>
      <c r="N125" s="43"/>
      <c r="O125" s="176"/>
      <c r="P125" s="176"/>
      <c r="Q125" s="176"/>
      <c r="R125" s="176"/>
      <c r="S125" s="176"/>
      <c r="T125" s="176"/>
      <c r="U125" s="176"/>
      <c r="V125" s="176"/>
      <c r="W125" s="173"/>
      <c r="AA125" s="5"/>
      <c r="AD125" s="11"/>
      <c r="AE125" s="11"/>
      <c r="AF125" s="1"/>
      <c r="AG125" s="1"/>
      <c r="AH125" s="5"/>
    </row>
    <row r="126" spans="6:34" x14ac:dyDescent="0.25">
      <c r="F126" s="39"/>
      <c r="G126" s="384" t="s">
        <v>42</v>
      </c>
      <c r="H126" s="384"/>
      <c r="I126" s="341">
        <f>I106+I115+I119+I120+I121</f>
        <v>730</v>
      </c>
      <c r="J126" s="342"/>
      <c r="K126" s="3">
        <f>SUM(K106:K125)</f>
        <v>41.459999999999994</v>
      </c>
      <c r="L126" s="3">
        <f>SUM(L106:L125)</f>
        <v>19.619999999999997</v>
      </c>
      <c r="M126" s="3">
        <f>SUM(M106:M125)</f>
        <v>111.15</v>
      </c>
      <c r="N126" s="43">
        <f>SUM(N106:N125)</f>
        <v>826.11999999999989</v>
      </c>
      <c r="O126" s="176">
        <f>SUM(O106:O125)</f>
        <v>355.94000000000005</v>
      </c>
      <c r="P126" s="176">
        <f t="shared" ref="P126:W126" si="3">SUM(P106:P125)</f>
        <v>159.79999999999998</v>
      </c>
      <c r="Q126" s="176">
        <f t="shared" si="3"/>
        <v>69.2</v>
      </c>
      <c r="R126" s="176">
        <f t="shared" si="3"/>
        <v>345.5</v>
      </c>
      <c r="S126" s="176">
        <f t="shared" si="3"/>
        <v>5.2600000000000007</v>
      </c>
      <c r="T126" s="176">
        <f t="shared" si="3"/>
        <v>55.5</v>
      </c>
      <c r="U126" s="176">
        <f t="shared" si="3"/>
        <v>1.5599999999999998</v>
      </c>
      <c r="V126" s="176">
        <f t="shared" si="3"/>
        <v>0.47</v>
      </c>
      <c r="W126" s="176">
        <f t="shared" si="3"/>
        <v>1.52</v>
      </c>
      <c r="AA126" s="5"/>
      <c r="AD126" s="34"/>
      <c r="AE126" s="34"/>
      <c r="AF126" s="34"/>
      <c r="AG126" s="34"/>
      <c r="AH126" s="5"/>
    </row>
    <row r="127" spans="6:34" x14ac:dyDescent="0.25">
      <c r="F127" s="79"/>
      <c r="G127" s="26"/>
      <c r="H127" s="26"/>
      <c r="I127" s="27"/>
      <c r="J127" s="27"/>
      <c r="K127" s="27"/>
      <c r="L127" s="27"/>
      <c r="M127" s="27"/>
      <c r="N127" s="168">
        <f>N126/N135</f>
        <v>0.23986527685026565</v>
      </c>
      <c r="O127" s="219"/>
      <c r="P127" s="219"/>
      <c r="Q127" s="219"/>
      <c r="R127" s="219"/>
      <c r="S127" s="219"/>
      <c r="T127" s="219"/>
      <c r="U127" s="219"/>
      <c r="V127" s="219"/>
      <c r="W127" s="173"/>
      <c r="AA127" s="5"/>
      <c r="AD127" s="34"/>
      <c r="AE127" s="34"/>
      <c r="AF127" s="34"/>
      <c r="AG127" s="34"/>
      <c r="AH127" s="5"/>
    </row>
    <row r="128" spans="6:34" hidden="1" x14ac:dyDescent="0.25">
      <c r="F128" s="79"/>
      <c r="G128" s="41" t="s">
        <v>70</v>
      </c>
      <c r="H128" s="42"/>
      <c r="I128" s="3"/>
      <c r="J128" s="3">
        <v>7</v>
      </c>
      <c r="K128" s="27"/>
      <c r="L128" s="27"/>
      <c r="M128" s="27"/>
      <c r="N128" s="168"/>
      <c r="O128" s="219"/>
      <c r="P128" s="219"/>
      <c r="Q128" s="219"/>
      <c r="R128" s="219"/>
      <c r="S128" s="219"/>
      <c r="T128" s="219"/>
      <c r="U128" s="219"/>
      <c r="V128" s="219"/>
      <c r="W128" s="173"/>
      <c r="AA128" s="5"/>
      <c r="AD128" s="34"/>
      <c r="AE128" s="34"/>
      <c r="AF128" s="34"/>
      <c r="AG128" s="34"/>
      <c r="AH128" s="5"/>
    </row>
    <row r="129" spans="6:35" ht="18.75" x14ac:dyDescent="0.3">
      <c r="F129" s="333" t="s">
        <v>71</v>
      </c>
      <c r="G129" s="333"/>
      <c r="H129" s="333"/>
      <c r="I129" s="333"/>
      <c r="J129" s="333"/>
      <c r="K129" s="333"/>
      <c r="L129" s="333"/>
      <c r="M129" s="333"/>
      <c r="N129" s="346"/>
      <c r="O129" s="176"/>
      <c r="P129" s="176"/>
      <c r="Q129" s="176"/>
      <c r="R129" s="176"/>
      <c r="S129" s="176"/>
      <c r="T129" s="176"/>
      <c r="U129" s="176"/>
      <c r="V129" s="176"/>
      <c r="W129" s="173"/>
      <c r="AA129" s="5"/>
      <c r="AB129" s="45"/>
      <c r="AH129" s="5"/>
    </row>
    <row r="130" spans="6:35" x14ac:dyDescent="0.25">
      <c r="F130" s="10">
        <v>385</v>
      </c>
      <c r="G130" s="391" t="s">
        <v>33</v>
      </c>
      <c r="H130" s="391"/>
      <c r="I130" s="337">
        <v>200</v>
      </c>
      <c r="J130" s="337"/>
      <c r="K130" s="3">
        <v>5.8</v>
      </c>
      <c r="L130" s="3">
        <v>5</v>
      </c>
      <c r="M130" s="3">
        <v>9.6</v>
      </c>
      <c r="N130" s="43">
        <v>107</v>
      </c>
      <c r="O130" s="173">
        <v>292</v>
      </c>
      <c r="P130" s="173">
        <v>240</v>
      </c>
      <c r="Q130" s="173">
        <v>28</v>
      </c>
      <c r="R130" s="173">
        <v>180</v>
      </c>
      <c r="S130" s="173">
        <v>0.2</v>
      </c>
      <c r="T130" s="173">
        <v>40</v>
      </c>
      <c r="U130" s="173">
        <v>0.08</v>
      </c>
      <c r="V130" s="173">
        <v>0.3</v>
      </c>
      <c r="W130" s="173">
        <v>2.6</v>
      </c>
      <c r="AA130" s="5"/>
      <c r="AB130" s="32"/>
      <c r="AC130" s="11"/>
      <c r="AD130" s="11"/>
      <c r="AE130" s="11"/>
      <c r="AF130" s="11"/>
      <c r="AG130" s="11"/>
      <c r="AH130" s="5"/>
    </row>
    <row r="131" spans="6:35" hidden="1" x14ac:dyDescent="0.25">
      <c r="F131" s="39"/>
      <c r="G131" s="408" t="s">
        <v>33</v>
      </c>
      <c r="H131" s="353"/>
      <c r="I131" s="8">
        <v>210</v>
      </c>
      <c r="J131" s="8">
        <v>200</v>
      </c>
      <c r="K131" s="3"/>
      <c r="L131" s="3"/>
      <c r="M131" s="3"/>
      <c r="N131" s="43"/>
      <c r="O131" s="176"/>
      <c r="P131" s="176"/>
      <c r="Q131" s="176"/>
      <c r="R131" s="176"/>
      <c r="S131" s="176"/>
      <c r="T131" s="176"/>
      <c r="U131" s="176"/>
      <c r="V131" s="176"/>
      <c r="W131" s="173"/>
      <c r="AA131" s="5"/>
      <c r="AB131" s="69"/>
      <c r="AC131" s="11"/>
      <c r="AD131" s="15"/>
      <c r="AE131" s="15"/>
      <c r="AF131" s="15"/>
      <c r="AG131" s="15"/>
      <c r="AH131" s="5"/>
    </row>
    <row r="132" spans="6:35" ht="31.5" customHeight="1" x14ac:dyDescent="0.25">
      <c r="F132" s="39"/>
      <c r="G132" s="334" t="s">
        <v>38</v>
      </c>
      <c r="H132" s="334"/>
      <c r="I132" s="346">
        <v>25</v>
      </c>
      <c r="J132" s="348"/>
      <c r="K132" s="9">
        <v>1.9</v>
      </c>
      <c r="L132" s="9">
        <v>0.4</v>
      </c>
      <c r="M132" s="9">
        <v>11.9</v>
      </c>
      <c r="N132" s="105">
        <v>58.7</v>
      </c>
      <c r="O132" s="173">
        <v>21</v>
      </c>
      <c r="P132" s="173">
        <v>3</v>
      </c>
      <c r="Q132" s="173">
        <v>5</v>
      </c>
      <c r="R132" s="173">
        <v>28.5</v>
      </c>
      <c r="S132" s="173">
        <v>0.9</v>
      </c>
      <c r="T132" s="173"/>
      <c r="U132" s="173">
        <v>0.06</v>
      </c>
      <c r="V132" s="173">
        <v>7.0000000000000007E-2</v>
      </c>
      <c r="W132" s="173"/>
      <c r="AA132" s="5"/>
      <c r="AC132" s="11"/>
      <c r="AD132" s="11"/>
      <c r="AE132" s="11"/>
      <c r="AF132" s="11"/>
      <c r="AG132" s="11"/>
      <c r="AH132" s="5"/>
      <c r="AI132" s="5"/>
    </row>
    <row r="133" spans="6:35" x14ac:dyDescent="0.25">
      <c r="F133" s="39"/>
      <c r="G133" s="384" t="s">
        <v>42</v>
      </c>
      <c r="H133" s="384"/>
      <c r="I133" s="341">
        <f>I130+I132</f>
        <v>225</v>
      </c>
      <c r="J133" s="342"/>
      <c r="K133" s="3">
        <f>SUM(K130:K132)</f>
        <v>7.6999999999999993</v>
      </c>
      <c r="L133" s="3">
        <f>SUM(L130:L132)</f>
        <v>5.4</v>
      </c>
      <c r="M133" s="3">
        <f>SUM(M130:M132)</f>
        <v>21.5</v>
      </c>
      <c r="N133" s="43">
        <f>SUM(N130:N132)</f>
        <v>165.7</v>
      </c>
      <c r="O133" s="176">
        <f>SUM(O130:O132)</f>
        <v>313</v>
      </c>
      <c r="P133" s="176">
        <f t="shared" ref="P133:W133" si="4">SUM(P130:P132)</f>
        <v>243</v>
      </c>
      <c r="Q133" s="176">
        <f t="shared" si="4"/>
        <v>33</v>
      </c>
      <c r="R133" s="176">
        <f t="shared" si="4"/>
        <v>208.5</v>
      </c>
      <c r="S133" s="176">
        <f t="shared" si="4"/>
        <v>1.1000000000000001</v>
      </c>
      <c r="T133" s="176">
        <f t="shared" si="4"/>
        <v>40</v>
      </c>
      <c r="U133" s="176">
        <f t="shared" si="4"/>
        <v>0.14000000000000001</v>
      </c>
      <c r="V133" s="176">
        <f t="shared" si="4"/>
        <v>0.37</v>
      </c>
      <c r="W133" s="176">
        <f t="shared" si="4"/>
        <v>2.6</v>
      </c>
      <c r="Y133" s="5"/>
      <c r="Z133" s="34"/>
      <c r="AA133" s="34"/>
      <c r="AC133" s="11"/>
      <c r="AD133" s="11"/>
      <c r="AE133" s="11"/>
      <c r="AF133" s="11"/>
      <c r="AG133" s="11"/>
      <c r="AH133" s="5"/>
      <c r="AI133" s="5"/>
    </row>
    <row r="134" spans="6:35" x14ac:dyDescent="0.25">
      <c r="F134" s="39"/>
      <c r="G134" s="385"/>
      <c r="H134" s="385"/>
      <c r="I134" s="3"/>
      <c r="J134" s="3"/>
      <c r="K134" s="3"/>
      <c r="L134" s="3"/>
      <c r="M134" s="3"/>
      <c r="N134" s="192">
        <f>N133/N135</f>
        <v>4.8111262739177138E-2</v>
      </c>
      <c r="O134" s="219"/>
      <c r="P134" s="219"/>
      <c r="Q134" s="219"/>
      <c r="R134" s="219"/>
      <c r="S134" s="219"/>
      <c r="T134" s="219"/>
      <c r="U134" s="219"/>
      <c r="V134" s="219"/>
      <c r="W134" s="173"/>
      <c r="AA134" s="5"/>
      <c r="AB134" s="32"/>
      <c r="AC134" s="11"/>
      <c r="AD134" s="11"/>
      <c r="AE134" s="11"/>
      <c r="AF134" s="11"/>
      <c r="AG134" s="11"/>
      <c r="AH134" s="5"/>
    </row>
    <row r="135" spans="6:35" ht="14.25" customHeight="1" x14ac:dyDescent="0.3">
      <c r="F135" s="39"/>
      <c r="G135" s="386" t="s">
        <v>73</v>
      </c>
      <c r="H135" s="386"/>
      <c r="I135" s="341">
        <f>I35+I41+I88+I103+I126+I133</f>
        <v>3200</v>
      </c>
      <c r="J135" s="342"/>
      <c r="K135" s="46">
        <f t="shared" ref="K135:W135" si="5">K35+K41+K88+K103+K126+K133</f>
        <v>133.44</v>
      </c>
      <c r="L135" s="46">
        <f t="shared" si="5"/>
        <v>115.10000000000002</v>
      </c>
      <c r="M135" s="46">
        <f t="shared" si="5"/>
        <v>492.40000000000009</v>
      </c>
      <c r="N135" s="239">
        <f t="shared" si="5"/>
        <v>3444.1</v>
      </c>
      <c r="O135" s="239">
        <f t="shared" si="5"/>
        <v>2339.9100000000003</v>
      </c>
      <c r="P135" s="239">
        <f t="shared" si="5"/>
        <v>1237.28</v>
      </c>
      <c r="Q135" s="239">
        <f t="shared" si="5"/>
        <v>301.96000000000004</v>
      </c>
      <c r="R135" s="239">
        <f t="shared" si="5"/>
        <v>1463.02</v>
      </c>
      <c r="S135" s="239">
        <f t="shared" si="5"/>
        <v>21.87</v>
      </c>
      <c r="T135" s="239">
        <f t="shared" si="5"/>
        <v>453.3</v>
      </c>
      <c r="U135" s="239">
        <f t="shared" si="5"/>
        <v>3.222</v>
      </c>
      <c r="V135" s="239">
        <f t="shared" si="5"/>
        <v>2.7240000000000002</v>
      </c>
      <c r="W135" s="239">
        <f t="shared" si="5"/>
        <v>60.360000000000007</v>
      </c>
      <c r="AA135" s="5"/>
      <c r="AB135" s="32"/>
      <c r="AC135" s="11"/>
      <c r="AD135" s="1"/>
      <c r="AE135" s="1"/>
      <c r="AF135" s="1"/>
      <c r="AG135" s="1"/>
      <c r="AH135" s="5"/>
    </row>
    <row r="136" spans="6:35" ht="15.75" hidden="1" x14ac:dyDescent="0.25">
      <c r="G136" s="220" t="s">
        <v>303</v>
      </c>
      <c r="H136" s="220"/>
      <c r="I136" s="50"/>
      <c r="J136" s="157"/>
      <c r="K136" s="95"/>
      <c r="L136" s="95"/>
      <c r="M136" s="95"/>
    </row>
    <row r="137" spans="6:35" ht="15.75" hidden="1" x14ac:dyDescent="0.25">
      <c r="G137" s="220" t="s">
        <v>304</v>
      </c>
      <c r="H137" s="220"/>
      <c r="I137" s="50"/>
      <c r="J137" s="157"/>
      <c r="K137" s="64">
        <f>K135*4</f>
        <v>533.76</v>
      </c>
      <c r="L137" s="64">
        <f>L135*9</f>
        <v>1035.9000000000001</v>
      </c>
      <c r="M137" s="64">
        <f>M135*4</f>
        <v>1969.6000000000004</v>
      </c>
    </row>
    <row r="138" spans="6:35" ht="15.75" hidden="1" x14ac:dyDescent="0.25">
      <c r="G138" s="220" t="s">
        <v>305</v>
      </c>
      <c r="H138" s="220"/>
      <c r="I138" s="50"/>
      <c r="J138" s="157"/>
      <c r="K138" s="221">
        <f>K137/N135</f>
        <v>0.1549780784530066</v>
      </c>
      <c r="L138" s="221">
        <f>L137/N135</f>
        <v>0.30077523881420404</v>
      </c>
      <c r="M138" s="221">
        <f>M137/N135</f>
        <v>0.57187654249295905</v>
      </c>
      <c r="O138" s="73">
        <v>1200</v>
      </c>
      <c r="P138" s="73">
        <v>1200</v>
      </c>
      <c r="Q138" s="73">
        <v>300</v>
      </c>
      <c r="R138" s="73">
        <v>1200</v>
      </c>
      <c r="S138" s="81">
        <v>18</v>
      </c>
      <c r="T138" s="197">
        <v>900</v>
      </c>
      <c r="U138" s="197">
        <v>1.4</v>
      </c>
      <c r="V138" s="197">
        <v>1.6</v>
      </c>
      <c r="W138" s="197">
        <v>70</v>
      </c>
    </row>
    <row r="139" spans="6:35" ht="15.75" hidden="1" x14ac:dyDescent="0.25">
      <c r="G139" s="220" t="s">
        <v>306</v>
      </c>
      <c r="H139" s="220"/>
      <c r="I139" s="50"/>
      <c r="J139" s="157"/>
      <c r="K139" s="95"/>
      <c r="L139" s="95"/>
      <c r="M139" s="95"/>
    </row>
  </sheetData>
  <sheetProtection selectLockedCells="1" selectUnlockedCells="1"/>
  <mergeCells count="154">
    <mergeCell ref="I135:J135"/>
    <mergeCell ref="I126:J126"/>
    <mergeCell ref="I88:J88"/>
    <mergeCell ref="I35:J35"/>
    <mergeCell ref="J15:J16"/>
    <mergeCell ref="G21:H21"/>
    <mergeCell ref="G22:H22"/>
    <mergeCell ref="G25:H25"/>
    <mergeCell ref="G26:H26"/>
    <mergeCell ref="G27:H27"/>
    <mergeCell ref="F2:N4"/>
    <mergeCell ref="F5:N5"/>
    <mergeCell ref="F6:N6"/>
    <mergeCell ref="F14:F16"/>
    <mergeCell ref="G14:H16"/>
    <mergeCell ref="I14:J14"/>
    <mergeCell ref="K14:M15"/>
    <mergeCell ref="N14:N16"/>
    <mergeCell ref="I15:I16"/>
    <mergeCell ref="F17:N17"/>
    <mergeCell ref="G18:H18"/>
    <mergeCell ref="I18:J18"/>
    <mergeCell ref="G19:H19"/>
    <mergeCell ref="G20:H20"/>
    <mergeCell ref="G23:H23"/>
    <mergeCell ref="G24:H24"/>
    <mergeCell ref="I25:J25"/>
    <mergeCell ref="G28:H28"/>
    <mergeCell ref="I28:J28"/>
    <mergeCell ref="G30:H30"/>
    <mergeCell ref="I30:J30"/>
    <mergeCell ref="G29:H29"/>
    <mergeCell ref="I29:J29"/>
    <mergeCell ref="G31:H31"/>
    <mergeCell ref="G32:H32"/>
    <mergeCell ref="G33:H33"/>
    <mergeCell ref="G34:H34"/>
    <mergeCell ref="G35:H35"/>
    <mergeCell ref="F37:N37"/>
    <mergeCell ref="G38:H38"/>
    <mergeCell ref="I38:J38"/>
    <mergeCell ref="G40:H40"/>
    <mergeCell ref="G41:H41"/>
    <mergeCell ref="F43:N43"/>
    <mergeCell ref="G44:H44"/>
    <mergeCell ref="I44:J44"/>
    <mergeCell ref="G39:H39"/>
    <mergeCell ref="I39:J39"/>
    <mergeCell ref="I40:J40"/>
    <mergeCell ref="G45:H45"/>
    <mergeCell ref="G46:H46"/>
    <mergeCell ref="G47:H47"/>
    <mergeCell ref="G48:H48"/>
    <mergeCell ref="G50:H50"/>
    <mergeCell ref="G51:H51"/>
    <mergeCell ref="G52:H52"/>
    <mergeCell ref="G49:H49"/>
    <mergeCell ref="G53:H53"/>
    <mergeCell ref="I53:J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73:H73"/>
    <mergeCell ref="G66:H66"/>
    <mergeCell ref="G67:H67"/>
    <mergeCell ref="G70:H70"/>
    <mergeCell ref="G71:H71"/>
    <mergeCell ref="I73:J73"/>
    <mergeCell ref="G74:H74"/>
    <mergeCell ref="G75:H75"/>
    <mergeCell ref="G63:H63"/>
    <mergeCell ref="I63:J63"/>
    <mergeCell ref="G64:H64"/>
    <mergeCell ref="G65:H65"/>
    <mergeCell ref="G72:H72"/>
    <mergeCell ref="G68:H68"/>
    <mergeCell ref="G69:H69"/>
    <mergeCell ref="G76:H76"/>
    <mergeCell ref="G77:H77"/>
    <mergeCell ref="G79:H79"/>
    <mergeCell ref="G80:H80"/>
    <mergeCell ref="G82:H82"/>
    <mergeCell ref="I82:J82"/>
    <mergeCell ref="G81:H81"/>
    <mergeCell ref="I81:J81"/>
    <mergeCell ref="G83:H83"/>
    <mergeCell ref="I83:J83"/>
    <mergeCell ref="G84:H84"/>
    <mergeCell ref="G85:H85"/>
    <mergeCell ref="G86:H86"/>
    <mergeCell ref="G87:H87"/>
    <mergeCell ref="G88:H88"/>
    <mergeCell ref="F90:N90"/>
    <mergeCell ref="G91:H91"/>
    <mergeCell ref="I91:J91"/>
    <mergeCell ref="G92:H92"/>
    <mergeCell ref="G93:H93"/>
    <mergeCell ref="I93:J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F105:N105"/>
    <mergeCell ref="G106:H106"/>
    <mergeCell ref="I106:J106"/>
    <mergeCell ref="I103:J103"/>
    <mergeCell ref="G107:H107"/>
    <mergeCell ref="G108:H108"/>
    <mergeCell ref="G109:H109"/>
    <mergeCell ref="G110:H110"/>
    <mergeCell ref="G111:H111"/>
    <mergeCell ref="G112:H112"/>
    <mergeCell ref="I133:J133"/>
    <mergeCell ref="G117:H117"/>
    <mergeCell ref="G119:H119"/>
    <mergeCell ref="G113:H113"/>
    <mergeCell ref="G114:H114"/>
    <mergeCell ref="G115:H115"/>
    <mergeCell ref="I115:J115"/>
    <mergeCell ref="G116:H116"/>
    <mergeCell ref="I119:J119"/>
    <mergeCell ref="G118:H118"/>
    <mergeCell ref="G123:H123"/>
    <mergeCell ref="G134:H134"/>
    <mergeCell ref="G135:H135"/>
    <mergeCell ref="G125:H125"/>
    <mergeCell ref="G126:H126"/>
    <mergeCell ref="F129:N129"/>
    <mergeCell ref="G130:H130"/>
    <mergeCell ref="I130:J130"/>
    <mergeCell ref="I132:J132"/>
    <mergeCell ref="G131:H131"/>
    <mergeCell ref="O14:W15"/>
    <mergeCell ref="I41:J41"/>
    <mergeCell ref="G132:H132"/>
    <mergeCell ref="G133:H133"/>
    <mergeCell ref="G120:H120"/>
    <mergeCell ref="I120:J120"/>
    <mergeCell ref="G121:H121"/>
    <mergeCell ref="I121:J121"/>
    <mergeCell ref="G122:H122"/>
    <mergeCell ref="G124:H124"/>
  </mergeCells>
  <pageMargins left="0.7" right="0.7" top="0.75" bottom="0.75" header="0.51180555555555551" footer="0.51180555555555551"/>
  <pageSetup paperSize="9" scale="99" firstPageNumber="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7"/>
  <sheetViews>
    <sheetView view="pageBreakPreview" topLeftCell="F52" zoomScaleNormal="190" zoomScaleSheetLayoutView="100" workbookViewId="0">
      <selection activeCell="O107" sqref="O107"/>
    </sheetView>
  </sheetViews>
  <sheetFormatPr defaultRowHeight="15" x14ac:dyDescent="0.25"/>
  <cols>
    <col min="1" max="5" width="0" hidden="1" customWidth="1"/>
    <col min="6" max="6" width="6" customWidth="1"/>
    <col min="8" max="8" width="14.28515625" customWidth="1"/>
    <col min="9" max="9" width="7.85546875" customWidth="1"/>
    <col min="10" max="10" width="7.7109375" customWidth="1"/>
    <col min="11" max="12" width="7.42578125" customWidth="1"/>
    <col min="13" max="13" width="9.85546875" customWidth="1"/>
    <col min="14" max="14" width="10.140625" customWidth="1"/>
    <col min="15" max="15" width="5.85546875" customWidth="1"/>
    <col min="16" max="16" width="6.28515625" customWidth="1"/>
    <col min="17" max="17" width="5.85546875" customWidth="1"/>
    <col min="18" max="18" width="5.28515625" customWidth="1"/>
    <col min="19" max="19" width="5" customWidth="1"/>
    <col min="20" max="20" width="5.5703125" customWidth="1"/>
    <col min="21" max="21" width="4.5703125" style="5" customWidth="1"/>
    <col min="22" max="22" width="6.42578125" style="5" customWidth="1"/>
    <col min="23" max="23" width="5.85546875" style="5" customWidth="1"/>
    <col min="24" max="26" width="9.140625" style="5"/>
  </cols>
  <sheetData>
    <row r="1" spans="1:27" ht="15" customHeight="1" x14ac:dyDescent="0.25">
      <c r="A1" s="52"/>
      <c r="B1" s="52"/>
      <c r="C1" s="52"/>
      <c r="D1" s="52"/>
      <c r="E1" s="52"/>
      <c r="F1" s="320" t="s">
        <v>260</v>
      </c>
      <c r="G1" s="320"/>
      <c r="H1" s="320"/>
      <c r="I1" s="320"/>
      <c r="J1" s="320"/>
      <c r="K1" s="320"/>
      <c r="L1" s="320"/>
      <c r="M1" s="320"/>
      <c r="N1" s="320"/>
    </row>
    <row r="2" spans="1:27" x14ac:dyDescent="0.25">
      <c r="A2" s="52"/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</row>
    <row r="3" spans="1:27" x14ac:dyDescent="0.25">
      <c r="A3" s="52"/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</row>
    <row r="4" spans="1:27" ht="22.5" customHeight="1" x14ac:dyDescent="0.25">
      <c r="F4" s="321" t="s">
        <v>297</v>
      </c>
      <c r="G4" s="321"/>
      <c r="H4" s="321"/>
      <c r="I4" s="321"/>
      <c r="J4" s="321"/>
      <c r="K4" s="321"/>
      <c r="L4" s="321"/>
      <c r="M4" s="321"/>
      <c r="N4" s="321"/>
    </row>
    <row r="5" spans="1:27" ht="16.5" customHeight="1" x14ac:dyDescent="0.25">
      <c r="F5" s="321" t="s">
        <v>95</v>
      </c>
      <c r="G5" s="321"/>
      <c r="H5" s="321"/>
      <c r="I5" s="321"/>
      <c r="J5" s="321"/>
      <c r="K5" s="321"/>
      <c r="L5" s="321"/>
      <c r="M5" s="321"/>
      <c r="N5" s="321"/>
    </row>
    <row r="6" spans="1:27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7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7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7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7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7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7" ht="2.25" customHeight="1" x14ac:dyDescent="0.25"/>
    <row r="13" spans="1:27" ht="15" customHeight="1" x14ac:dyDescent="0.25">
      <c r="F13" s="398" t="s">
        <v>24</v>
      </c>
      <c r="G13" s="399" t="s">
        <v>25</v>
      </c>
      <c r="H13" s="399"/>
      <c r="I13" s="400" t="s">
        <v>26</v>
      </c>
      <c r="J13" s="400"/>
      <c r="K13" s="398" t="s">
        <v>12</v>
      </c>
      <c r="L13" s="398"/>
      <c r="M13" s="398"/>
      <c r="N13" s="399" t="s">
        <v>13</v>
      </c>
      <c r="O13" s="327" t="s">
        <v>336</v>
      </c>
      <c r="P13" s="328"/>
      <c r="Q13" s="328"/>
      <c r="R13" s="328"/>
      <c r="S13" s="328"/>
      <c r="T13" s="328"/>
      <c r="U13" s="328"/>
      <c r="V13" s="328"/>
      <c r="W13" s="329"/>
    </row>
    <row r="14" spans="1:27" ht="15" customHeight="1" x14ac:dyDescent="0.25">
      <c r="F14" s="398"/>
      <c r="G14" s="399"/>
      <c r="H14" s="399"/>
      <c r="I14" s="399" t="s">
        <v>27</v>
      </c>
      <c r="J14" s="399" t="s">
        <v>28</v>
      </c>
      <c r="K14" s="398"/>
      <c r="L14" s="398"/>
      <c r="M14" s="398"/>
      <c r="N14" s="399"/>
      <c r="O14" s="330"/>
      <c r="P14" s="331"/>
      <c r="Q14" s="331"/>
      <c r="R14" s="331"/>
      <c r="S14" s="331"/>
      <c r="T14" s="331"/>
      <c r="U14" s="331"/>
      <c r="V14" s="331"/>
      <c r="W14" s="332"/>
    </row>
    <row r="15" spans="1:27" x14ac:dyDescent="0.25">
      <c r="F15" s="398"/>
      <c r="G15" s="399"/>
      <c r="H15" s="399"/>
      <c r="I15" s="399"/>
      <c r="J15" s="399"/>
      <c r="K15" s="10" t="s">
        <v>14</v>
      </c>
      <c r="L15" s="10" t="s">
        <v>15</v>
      </c>
      <c r="M15" s="10" t="s">
        <v>16</v>
      </c>
      <c r="N15" s="399"/>
      <c r="O15" s="165" t="s">
        <v>331</v>
      </c>
      <c r="P15" s="130" t="s">
        <v>332</v>
      </c>
      <c r="Q15" s="166" t="s">
        <v>333</v>
      </c>
      <c r="R15" s="130" t="s">
        <v>334</v>
      </c>
      <c r="S15" s="166" t="s">
        <v>335</v>
      </c>
      <c r="T15" s="130" t="s">
        <v>337</v>
      </c>
      <c r="U15" s="130" t="s">
        <v>339</v>
      </c>
      <c r="V15" s="166" t="s">
        <v>340</v>
      </c>
      <c r="W15" s="130" t="s">
        <v>338</v>
      </c>
    </row>
    <row r="16" spans="1:27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333"/>
      <c r="T16" s="5"/>
      <c r="AA16" s="5"/>
    </row>
    <row r="17" spans="6:27" ht="15.75" customHeight="1" x14ac:dyDescent="0.25">
      <c r="F17" s="29">
        <v>124</v>
      </c>
      <c r="G17" s="413" t="s">
        <v>76</v>
      </c>
      <c r="H17" s="413"/>
      <c r="I17" s="333">
        <v>150</v>
      </c>
      <c r="J17" s="333"/>
      <c r="K17" s="9">
        <v>14.23</v>
      </c>
      <c r="L17" s="9">
        <v>15.51</v>
      </c>
      <c r="M17" s="105">
        <v>13.27</v>
      </c>
      <c r="N17" s="107">
        <v>311.52</v>
      </c>
      <c r="O17" s="173">
        <v>218</v>
      </c>
      <c r="P17" s="173">
        <v>339</v>
      </c>
      <c r="Q17" s="173">
        <v>21.6</v>
      </c>
      <c r="R17" s="173">
        <v>195</v>
      </c>
      <c r="S17" s="173">
        <v>0.6</v>
      </c>
      <c r="T17" s="173">
        <v>63.3</v>
      </c>
      <c r="U17" s="173">
        <v>0.33</v>
      </c>
      <c r="V17" s="173">
        <v>0.64</v>
      </c>
      <c r="W17" s="173">
        <v>0.54</v>
      </c>
      <c r="X17" s="11"/>
      <c r="Y17" s="11"/>
      <c r="Z17" s="11"/>
      <c r="AA17" s="5"/>
    </row>
    <row r="18" spans="6:27" hidden="1" x14ac:dyDescent="0.25">
      <c r="F18" s="10"/>
      <c r="G18" s="414" t="s">
        <v>6</v>
      </c>
      <c r="H18" s="414"/>
      <c r="I18" s="10"/>
      <c r="J18" s="10"/>
      <c r="K18" s="3"/>
      <c r="L18" s="3"/>
      <c r="M18" s="3"/>
      <c r="N18" s="121"/>
      <c r="T18" s="5"/>
      <c r="V18" s="11"/>
      <c r="W18" s="1"/>
      <c r="X18" s="1"/>
      <c r="Y18" s="1"/>
      <c r="Z18" s="1"/>
      <c r="AA18" s="5"/>
    </row>
    <row r="19" spans="6:27" hidden="1" x14ac:dyDescent="0.25">
      <c r="F19" s="10"/>
      <c r="G19" s="414" t="s">
        <v>8</v>
      </c>
      <c r="H19" s="414"/>
      <c r="I19" s="10"/>
      <c r="J19" s="10"/>
      <c r="K19" s="4"/>
      <c r="L19" s="4"/>
      <c r="M19" s="4"/>
      <c r="N19" s="4"/>
      <c r="T19" s="5"/>
      <c r="V19" s="11"/>
      <c r="W19" s="11"/>
      <c r="X19" s="11"/>
      <c r="Y19" s="11"/>
      <c r="Z19" s="11"/>
      <c r="AA19" s="5"/>
    </row>
    <row r="20" spans="6:27" hidden="1" x14ac:dyDescent="0.25">
      <c r="F20" s="10"/>
      <c r="G20" s="414" t="s">
        <v>33</v>
      </c>
      <c r="H20" s="414"/>
      <c r="I20" s="10"/>
      <c r="J20" s="10"/>
      <c r="K20" s="4"/>
      <c r="L20" s="4"/>
      <c r="M20" s="4"/>
      <c r="N20" s="4"/>
      <c r="T20" s="5"/>
      <c r="U20" s="31"/>
      <c r="V20" s="11"/>
      <c r="W20" s="11"/>
      <c r="X20" s="11"/>
      <c r="Y20" s="11"/>
      <c r="Z20" s="11"/>
      <c r="AA20" s="31"/>
    </row>
    <row r="21" spans="6:27" hidden="1" x14ac:dyDescent="0.25">
      <c r="F21" s="10"/>
      <c r="G21" s="414" t="s">
        <v>77</v>
      </c>
      <c r="H21" s="414"/>
      <c r="I21" s="10"/>
      <c r="J21" s="10"/>
      <c r="K21" s="4"/>
      <c r="L21" s="4"/>
      <c r="M21" s="4"/>
      <c r="N21" s="4"/>
      <c r="T21" s="5"/>
      <c r="W21" s="34"/>
      <c r="X21" s="34"/>
      <c r="Y21" s="34"/>
      <c r="Z21" s="34"/>
      <c r="AA21" s="66"/>
    </row>
    <row r="22" spans="6:27" hidden="1" x14ac:dyDescent="0.25">
      <c r="F22" s="10"/>
      <c r="G22" s="414"/>
      <c r="H22" s="414"/>
      <c r="I22" s="10"/>
      <c r="J22" s="10"/>
      <c r="K22" s="4"/>
      <c r="L22" s="4"/>
      <c r="M22" s="4"/>
      <c r="N22" s="4"/>
      <c r="T22" s="5"/>
      <c r="W22" s="34"/>
      <c r="X22" s="34"/>
      <c r="Y22" s="34"/>
      <c r="Z22" s="34"/>
      <c r="AA22" s="66"/>
    </row>
    <row r="23" spans="6:27" hidden="1" x14ac:dyDescent="0.25">
      <c r="F23" s="10"/>
      <c r="G23" s="414" t="s">
        <v>9</v>
      </c>
      <c r="H23" s="414"/>
      <c r="I23" s="10"/>
      <c r="J23" s="10"/>
      <c r="K23" s="4"/>
      <c r="L23" s="4"/>
      <c r="M23" s="4"/>
      <c r="N23" s="4"/>
      <c r="T23" s="5"/>
      <c r="W23" s="34"/>
      <c r="X23" s="34"/>
      <c r="Y23" s="34"/>
      <c r="Z23" s="34"/>
      <c r="AA23" s="66"/>
    </row>
    <row r="24" spans="6:27" hidden="1" x14ac:dyDescent="0.25">
      <c r="F24" s="10"/>
      <c r="G24" s="414" t="s">
        <v>35</v>
      </c>
      <c r="H24" s="414"/>
      <c r="I24" s="10"/>
      <c r="J24" s="10"/>
      <c r="K24" s="4"/>
      <c r="L24" s="4"/>
      <c r="M24" s="4"/>
      <c r="N24" s="4"/>
      <c r="T24" s="5"/>
      <c r="W24" s="34"/>
      <c r="X24" s="34"/>
      <c r="Y24" s="34"/>
      <c r="Z24" s="34"/>
      <c r="AA24" s="66"/>
    </row>
    <row r="25" spans="6:27" x14ac:dyDescent="0.25">
      <c r="F25" s="10"/>
      <c r="G25" s="422" t="s">
        <v>133</v>
      </c>
      <c r="H25" s="422"/>
      <c r="I25" s="337">
        <v>30</v>
      </c>
      <c r="J25" s="337"/>
      <c r="K25" s="3">
        <v>2.16</v>
      </c>
      <c r="L25" s="3">
        <v>2.5499999999999998</v>
      </c>
      <c r="M25" s="3">
        <v>16.8</v>
      </c>
      <c r="N25" s="3">
        <v>96</v>
      </c>
      <c r="O25" s="173">
        <v>10.9</v>
      </c>
      <c r="P25" s="173">
        <v>11.1</v>
      </c>
      <c r="Q25" s="173">
        <v>10.199999999999999</v>
      </c>
      <c r="R25" s="173">
        <v>65.7</v>
      </c>
      <c r="S25" s="173">
        <v>0.06</v>
      </c>
      <c r="T25" s="173">
        <v>14.1</v>
      </c>
      <c r="U25" s="173">
        <v>0.01</v>
      </c>
      <c r="V25" s="173">
        <v>0.11</v>
      </c>
      <c r="W25" s="173">
        <v>0.14000000000000001</v>
      </c>
      <c r="AA25" s="32"/>
    </row>
    <row r="26" spans="6:27" hidden="1" x14ac:dyDescent="0.25">
      <c r="F26" s="10"/>
      <c r="G26" s="414" t="s">
        <v>133</v>
      </c>
      <c r="H26" s="414"/>
      <c r="I26" s="8">
        <v>30</v>
      </c>
      <c r="J26" s="30">
        <v>30</v>
      </c>
      <c r="K26" s="3"/>
      <c r="L26" s="3"/>
      <c r="M26" s="3"/>
      <c r="N26" s="3"/>
      <c r="P26" s="11"/>
      <c r="Q26" s="11"/>
      <c r="R26" s="11"/>
      <c r="S26" s="11"/>
      <c r="T26" s="5"/>
      <c r="U26" s="32"/>
      <c r="V26" s="11"/>
      <c r="W26" s="11"/>
      <c r="X26" s="11"/>
      <c r="Y26" s="11"/>
      <c r="Z26" s="11"/>
      <c r="AA26" s="67"/>
    </row>
    <row r="27" spans="6:27" x14ac:dyDescent="0.25">
      <c r="F27" s="29">
        <v>15</v>
      </c>
      <c r="G27" s="422" t="s">
        <v>37</v>
      </c>
      <c r="H27" s="422"/>
      <c r="I27" s="107">
        <v>20</v>
      </c>
      <c r="J27" s="126">
        <v>19</v>
      </c>
      <c r="K27" s="9">
        <v>4.9400000000000004</v>
      </c>
      <c r="L27" s="9">
        <v>5.09</v>
      </c>
      <c r="M27" s="9"/>
      <c r="N27" s="9">
        <v>66.88</v>
      </c>
      <c r="O27" s="173">
        <v>17.600000000000001</v>
      </c>
      <c r="P27" s="173">
        <v>176</v>
      </c>
      <c r="Q27" s="173">
        <v>7</v>
      </c>
      <c r="R27" s="173">
        <v>60</v>
      </c>
      <c r="S27" s="173">
        <v>0.2</v>
      </c>
      <c r="T27" s="173">
        <v>104</v>
      </c>
      <c r="U27" s="173">
        <v>6.0000000000000001E-3</v>
      </c>
      <c r="V27" s="173">
        <v>0.06</v>
      </c>
      <c r="W27" s="173">
        <v>0.14000000000000001</v>
      </c>
      <c r="AA27" s="5"/>
    </row>
    <row r="28" spans="6:27" x14ac:dyDescent="0.25">
      <c r="F28" s="29">
        <v>14</v>
      </c>
      <c r="G28" s="279" t="s">
        <v>9</v>
      </c>
      <c r="H28" s="277"/>
      <c r="I28" s="346">
        <v>10</v>
      </c>
      <c r="J28" s="348"/>
      <c r="K28" s="23">
        <v>7.0000000000000007E-2</v>
      </c>
      <c r="L28" s="23">
        <v>8.1999999999999993</v>
      </c>
      <c r="M28" s="23">
        <v>7.0000000000000007E-2</v>
      </c>
      <c r="N28" s="167">
        <v>74</v>
      </c>
      <c r="O28" s="173">
        <v>3</v>
      </c>
      <c r="P28" s="173">
        <v>2.4</v>
      </c>
      <c r="Q28" s="173"/>
      <c r="R28" s="173">
        <v>3</v>
      </c>
      <c r="S28" s="173">
        <v>0.02</v>
      </c>
      <c r="T28" s="173">
        <v>63</v>
      </c>
      <c r="U28" s="173"/>
      <c r="V28" s="173">
        <v>0.01</v>
      </c>
      <c r="W28" s="173"/>
      <c r="AA28" s="5"/>
    </row>
    <row r="29" spans="6:27" ht="14.25" customHeight="1" x14ac:dyDescent="0.3">
      <c r="F29" s="4"/>
      <c r="G29" s="416" t="s">
        <v>299</v>
      </c>
      <c r="H29" s="417"/>
      <c r="I29" s="346">
        <v>50</v>
      </c>
      <c r="J29" s="348"/>
      <c r="K29" s="9">
        <v>3.8</v>
      </c>
      <c r="L29" s="9">
        <v>1.46</v>
      </c>
      <c r="M29" s="9">
        <v>25.2</v>
      </c>
      <c r="N29" s="9">
        <v>131.5</v>
      </c>
      <c r="O29" s="173">
        <v>26.9</v>
      </c>
      <c r="P29" s="173">
        <v>8.5</v>
      </c>
      <c r="Q29" s="173">
        <v>6.5</v>
      </c>
      <c r="R29" s="173">
        <v>17.5</v>
      </c>
      <c r="S29" s="173">
        <v>0.6</v>
      </c>
      <c r="T29" s="174"/>
      <c r="U29" s="173">
        <v>0.05</v>
      </c>
      <c r="V29" s="173">
        <v>1.4999999999999999E-2</v>
      </c>
      <c r="W29" s="169"/>
      <c r="AA29" s="36"/>
    </row>
    <row r="30" spans="6:27" ht="22.5" customHeight="1" x14ac:dyDescent="0.25">
      <c r="F30" s="29">
        <v>258</v>
      </c>
      <c r="G30" s="415" t="s">
        <v>39</v>
      </c>
      <c r="H30" s="415"/>
      <c r="I30" s="333">
        <v>200</v>
      </c>
      <c r="J30" s="333"/>
      <c r="K30" s="9">
        <v>2.9</v>
      </c>
      <c r="L30" s="9">
        <v>2.6</v>
      </c>
      <c r="M30" s="9">
        <v>16.100000000000001</v>
      </c>
      <c r="N30" s="9">
        <v>98.6</v>
      </c>
      <c r="O30" s="173">
        <v>46.2</v>
      </c>
      <c r="P30" s="173">
        <v>25.7</v>
      </c>
      <c r="Q30" s="173">
        <v>7</v>
      </c>
      <c r="R30" s="173">
        <v>45</v>
      </c>
      <c r="S30" s="173">
        <v>0.13</v>
      </c>
      <c r="T30" s="173">
        <v>40</v>
      </c>
      <c r="U30" s="173">
        <v>0.04</v>
      </c>
      <c r="V30" s="173">
        <v>0.1</v>
      </c>
      <c r="W30" s="173">
        <v>1.3</v>
      </c>
      <c r="X30" s="11"/>
      <c r="Y30" s="11"/>
      <c r="Z30" s="11"/>
      <c r="AA30" s="31"/>
    </row>
    <row r="31" spans="6:27" hidden="1" x14ac:dyDescent="0.25">
      <c r="F31" s="4"/>
      <c r="G31" s="382" t="s">
        <v>40</v>
      </c>
      <c r="H31" s="382"/>
      <c r="I31" s="8">
        <v>2</v>
      </c>
      <c r="J31" s="8">
        <v>2</v>
      </c>
      <c r="K31" s="3"/>
      <c r="L31" s="3"/>
      <c r="M31" s="3"/>
      <c r="N31" s="3"/>
      <c r="R31" s="5"/>
      <c r="S31" s="5"/>
      <c r="T31" s="11"/>
      <c r="U31" s="31"/>
      <c r="V31" s="11"/>
      <c r="W31" s="1"/>
      <c r="X31" s="1"/>
      <c r="Y31" s="1"/>
      <c r="Z31" s="1"/>
      <c r="AA31" s="5"/>
    </row>
    <row r="32" spans="6:27" hidden="1" x14ac:dyDescent="0.25">
      <c r="F32" s="4"/>
      <c r="G32" s="382" t="s">
        <v>41</v>
      </c>
      <c r="H32" s="382"/>
      <c r="I32" s="8">
        <v>107</v>
      </c>
      <c r="J32" s="8">
        <v>107</v>
      </c>
      <c r="K32" s="3"/>
      <c r="L32" s="3"/>
      <c r="M32" s="3"/>
      <c r="N32" s="3"/>
      <c r="R32" s="5"/>
      <c r="S32" s="5"/>
      <c r="T32" s="5"/>
      <c r="U32" s="31"/>
      <c r="V32" s="11"/>
      <c r="W32" s="11"/>
      <c r="X32" s="11"/>
      <c r="Y32" s="11"/>
      <c r="Z32" s="11"/>
      <c r="AA32" s="5"/>
    </row>
    <row r="33" spans="6:27" hidden="1" x14ac:dyDescent="0.25">
      <c r="F33" s="4"/>
      <c r="G33" s="382" t="s">
        <v>35</v>
      </c>
      <c r="H33" s="382"/>
      <c r="I33" s="8">
        <v>15</v>
      </c>
      <c r="J33" s="8">
        <v>15</v>
      </c>
      <c r="K33" s="3"/>
      <c r="L33" s="3"/>
      <c r="M33" s="3"/>
      <c r="N33" s="3"/>
      <c r="T33" s="5"/>
      <c r="U33" s="31"/>
      <c r="V33" s="11"/>
      <c r="W33" s="11"/>
      <c r="X33" s="11"/>
      <c r="Y33" s="11"/>
      <c r="Z33" s="11"/>
      <c r="AA33" s="31"/>
    </row>
    <row r="34" spans="6:27" hidden="1" x14ac:dyDescent="0.25">
      <c r="F34" s="4"/>
      <c r="G34" s="382" t="s">
        <v>33</v>
      </c>
      <c r="H34" s="382"/>
      <c r="I34" s="8">
        <v>100</v>
      </c>
      <c r="J34" s="8">
        <v>100</v>
      </c>
      <c r="K34" s="3"/>
      <c r="L34" s="3"/>
      <c r="M34" s="3"/>
      <c r="N34" s="3"/>
      <c r="T34" s="5"/>
      <c r="U34" s="31"/>
      <c r="V34" s="11"/>
      <c r="W34" s="11"/>
      <c r="X34" s="11"/>
      <c r="Y34" s="11"/>
      <c r="Z34" s="11"/>
      <c r="AA34" s="31"/>
    </row>
    <row r="35" spans="6:27" x14ac:dyDescent="0.25">
      <c r="F35" s="4"/>
      <c r="G35" s="340" t="s">
        <v>42</v>
      </c>
      <c r="H35" s="340"/>
      <c r="I35" s="341">
        <f>I17+I26+I29+I30</f>
        <v>430</v>
      </c>
      <c r="J35" s="342"/>
      <c r="K35" s="3">
        <f>SUM(K17:K34)</f>
        <v>28.1</v>
      </c>
      <c r="L35" s="3">
        <f>SUM(L17:L34)</f>
        <v>35.409999999999997</v>
      </c>
      <c r="M35" s="3">
        <f>SUM(M17:M34)</f>
        <v>71.44</v>
      </c>
      <c r="N35" s="43">
        <f>SUM(N17:N34)</f>
        <v>778.5</v>
      </c>
      <c r="O35" s="253">
        <f t="shared" ref="O35:W35" si="0">SUM(O25:O34)</f>
        <v>104.6</v>
      </c>
      <c r="P35" s="253">
        <f t="shared" si="0"/>
        <v>223.7</v>
      </c>
      <c r="Q35" s="253">
        <f t="shared" si="0"/>
        <v>30.7</v>
      </c>
      <c r="R35" s="253">
        <f t="shared" si="0"/>
        <v>191.2</v>
      </c>
      <c r="S35" s="253">
        <f t="shared" si="0"/>
        <v>1.01</v>
      </c>
      <c r="T35" s="253">
        <f t="shared" si="0"/>
        <v>221.1</v>
      </c>
      <c r="U35" s="253">
        <f t="shared" si="0"/>
        <v>0.10600000000000001</v>
      </c>
      <c r="V35" s="253">
        <f t="shared" si="0"/>
        <v>0.29500000000000004</v>
      </c>
      <c r="W35" s="253">
        <f t="shared" si="0"/>
        <v>1.58</v>
      </c>
      <c r="X35" s="1"/>
      <c r="Y35" s="1"/>
      <c r="Z35" s="1"/>
      <c r="AA35" s="31"/>
    </row>
    <row r="36" spans="6:27" x14ac:dyDescent="0.25">
      <c r="F36" s="48"/>
      <c r="G36" s="26"/>
      <c r="H36" s="26"/>
      <c r="I36" s="27"/>
      <c r="J36" s="27"/>
      <c r="K36" s="27"/>
      <c r="L36" s="27"/>
      <c r="M36" s="27"/>
      <c r="N36" s="168">
        <f>N35/N133</f>
        <v>0.2594092067776278</v>
      </c>
      <c r="O36" s="127"/>
      <c r="P36" s="127"/>
      <c r="Q36" s="127"/>
      <c r="R36" s="127"/>
      <c r="S36" s="127"/>
      <c r="T36" s="127"/>
      <c r="U36" s="146"/>
      <c r="V36" s="169"/>
      <c r="W36" s="135"/>
      <c r="X36" s="1"/>
      <c r="Y36" s="1"/>
      <c r="Z36" s="1"/>
      <c r="AA36" s="31"/>
    </row>
    <row r="37" spans="6:27" x14ac:dyDescent="0.25">
      <c r="F37" s="333" t="s">
        <v>203</v>
      </c>
      <c r="G37" s="333"/>
      <c r="H37" s="333"/>
      <c r="I37" s="333"/>
      <c r="J37" s="333"/>
      <c r="K37" s="333"/>
      <c r="L37" s="333"/>
      <c r="M37" s="333"/>
      <c r="N37" s="346"/>
      <c r="O37" s="127"/>
      <c r="P37" s="127"/>
      <c r="Q37" s="127"/>
      <c r="R37" s="127"/>
      <c r="S37" s="127"/>
      <c r="T37" s="127"/>
      <c r="U37" s="146"/>
      <c r="V37" s="169"/>
      <c r="W37" s="135"/>
      <c r="X37" s="1"/>
      <c r="Y37" s="1"/>
      <c r="Z37" s="1"/>
      <c r="AA37" s="31"/>
    </row>
    <row r="38" spans="6:27" x14ac:dyDescent="0.25">
      <c r="F38" s="4"/>
      <c r="G38" s="374" t="s">
        <v>44</v>
      </c>
      <c r="H38" s="374"/>
      <c r="I38" s="337">
        <v>290</v>
      </c>
      <c r="J38" s="337"/>
      <c r="K38" s="3">
        <f>K39+K40</f>
        <v>1.24</v>
      </c>
      <c r="L38" s="3">
        <f>L39+L40</f>
        <v>0.87999999999999989</v>
      </c>
      <c r="M38" s="3">
        <f>M39+M40</f>
        <v>32.369999999999997</v>
      </c>
      <c r="N38" s="3">
        <f>N39+N40</f>
        <v>141.22</v>
      </c>
      <c r="O38" s="176">
        <v>155</v>
      </c>
      <c r="P38" s="173">
        <v>19</v>
      </c>
      <c r="Q38" s="173">
        <v>12</v>
      </c>
      <c r="R38" s="173">
        <v>16</v>
      </c>
      <c r="S38" s="191" t="s">
        <v>346</v>
      </c>
      <c r="T38" s="191"/>
      <c r="U38" s="191" t="s">
        <v>341</v>
      </c>
      <c r="V38" s="191" t="s">
        <v>342</v>
      </c>
      <c r="W38" s="173">
        <v>30</v>
      </c>
      <c r="X38" s="35"/>
      <c r="Y38" s="35"/>
      <c r="Z38" s="35"/>
      <c r="AA38" s="68"/>
    </row>
    <row r="39" spans="6:27" hidden="1" x14ac:dyDescent="0.25">
      <c r="F39" s="4"/>
      <c r="G39" s="423" t="s">
        <v>134</v>
      </c>
      <c r="H39" s="392"/>
      <c r="I39" s="337">
        <v>90</v>
      </c>
      <c r="J39" s="337"/>
      <c r="K39" s="3">
        <v>0.54</v>
      </c>
      <c r="L39" s="3">
        <v>0.18</v>
      </c>
      <c r="M39" s="3">
        <v>15.12</v>
      </c>
      <c r="N39" s="3">
        <v>58.5</v>
      </c>
      <c r="T39" s="5"/>
      <c r="W39" s="35"/>
      <c r="X39" s="35"/>
      <c r="Y39" s="35"/>
      <c r="Z39" s="35"/>
      <c r="AA39" s="68"/>
    </row>
    <row r="40" spans="6:27" hidden="1" x14ac:dyDescent="0.25">
      <c r="F40" s="4"/>
      <c r="G40" s="382" t="s">
        <v>50</v>
      </c>
      <c r="H40" s="382"/>
      <c r="I40" s="337">
        <v>200</v>
      </c>
      <c r="J40" s="337"/>
      <c r="K40" s="3">
        <v>0.7</v>
      </c>
      <c r="L40" s="3">
        <v>0.7</v>
      </c>
      <c r="M40" s="3">
        <v>17.25</v>
      </c>
      <c r="N40" s="3">
        <v>82.72</v>
      </c>
      <c r="P40" s="5"/>
      <c r="Q40" s="11"/>
      <c r="R40" s="11"/>
      <c r="S40" s="5"/>
      <c r="T40" s="5"/>
      <c r="AA40" s="31"/>
    </row>
    <row r="41" spans="6:27" x14ac:dyDescent="0.25">
      <c r="F41" s="4"/>
      <c r="G41" s="340" t="s">
        <v>42</v>
      </c>
      <c r="H41" s="340"/>
      <c r="I41" s="337">
        <v>290</v>
      </c>
      <c r="J41" s="337"/>
      <c r="K41" s="3">
        <f>K38</f>
        <v>1.24</v>
      </c>
      <c r="L41" s="3">
        <f>L38</f>
        <v>0.87999999999999989</v>
      </c>
      <c r="M41" s="3">
        <f>M38</f>
        <v>32.369999999999997</v>
      </c>
      <c r="N41" s="3">
        <f>N38</f>
        <v>141.22</v>
      </c>
      <c r="O41" s="176">
        <v>155</v>
      </c>
      <c r="P41" s="176">
        <v>19</v>
      </c>
      <c r="Q41" s="176">
        <v>12</v>
      </c>
      <c r="R41" s="176">
        <v>16</v>
      </c>
      <c r="S41" s="180" t="s">
        <v>346</v>
      </c>
      <c r="T41" s="180"/>
      <c r="U41" s="180" t="s">
        <v>341</v>
      </c>
      <c r="V41" s="180" t="s">
        <v>342</v>
      </c>
      <c r="W41" s="176">
        <v>30</v>
      </c>
      <c r="X41" s="15"/>
      <c r="Y41" s="15"/>
      <c r="Z41" s="15"/>
      <c r="AA41" s="5"/>
    </row>
    <row r="42" spans="6:27" ht="18.75" x14ac:dyDescent="0.3">
      <c r="F42" s="48"/>
      <c r="G42" s="26"/>
      <c r="H42" s="26"/>
      <c r="I42" s="27"/>
      <c r="J42" s="27"/>
      <c r="K42" s="27"/>
      <c r="L42" s="27"/>
      <c r="M42" s="27"/>
      <c r="N42" s="168">
        <f>N41/N133</f>
        <v>4.7056863431132433E-2</v>
      </c>
      <c r="O42" s="127"/>
      <c r="P42" s="127"/>
      <c r="Q42" s="127"/>
      <c r="R42" s="127"/>
      <c r="S42" s="127"/>
      <c r="T42" s="127"/>
      <c r="U42" s="267"/>
      <c r="V42" s="127"/>
      <c r="W42" s="97"/>
      <c r="X42" s="15"/>
      <c r="Y42" s="15"/>
      <c r="Z42" s="15"/>
      <c r="AA42" s="5"/>
    </row>
    <row r="43" spans="6:27" x14ac:dyDescent="0.25">
      <c r="F43" s="333" t="s">
        <v>45</v>
      </c>
      <c r="G43" s="333"/>
      <c r="H43" s="333"/>
      <c r="I43" s="333"/>
      <c r="J43" s="333"/>
      <c r="K43" s="333"/>
      <c r="L43" s="333"/>
      <c r="M43" s="333"/>
      <c r="N43" s="346"/>
      <c r="O43" s="127"/>
      <c r="P43" s="127"/>
      <c r="Q43" s="127"/>
      <c r="R43" s="127"/>
      <c r="S43" s="127"/>
      <c r="T43" s="127"/>
      <c r="U43" s="127"/>
      <c r="V43" s="127"/>
      <c r="W43" s="169"/>
      <c r="X43" s="11"/>
      <c r="Y43" s="11"/>
      <c r="Z43" s="11"/>
      <c r="AA43" s="5"/>
    </row>
    <row r="44" spans="6:27" ht="25.5" customHeight="1" x14ac:dyDescent="0.3">
      <c r="F44" s="29">
        <v>71</v>
      </c>
      <c r="G44" s="413" t="s">
        <v>309</v>
      </c>
      <c r="H44" s="413"/>
      <c r="I44" s="333">
        <v>100</v>
      </c>
      <c r="J44" s="333"/>
      <c r="K44" s="9">
        <v>0.91</v>
      </c>
      <c r="L44" s="9">
        <v>0.15</v>
      </c>
      <c r="M44" s="9">
        <v>2.85</v>
      </c>
      <c r="N44" s="105">
        <v>17</v>
      </c>
      <c r="O44" s="173">
        <v>243</v>
      </c>
      <c r="P44" s="173">
        <v>15.5</v>
      </c>
      <c r="Q44" s="173">
        <v>17</v>
      </c>
      <c r="R44" s="173">
        <v>28</v>
      </c>
      <c r="S44" s="173">
        <v>0.7</v>
      </c>
      <c r="T44" s="173"/>
      <c r="U44" s="173">
        <v>0.05</v>
      </c>
      <c r="V44" s="173">
        <v>0.03</v>
      </c>
      <c r="W44" s="173">
        <v>11</v>
      </c>
      <c r="X44" s="1"/>
      <c r="Y44" s="1"/>
      <c r="Z44" s="1"/>
      <c r="AA44" s="40"/>
    </row>
    <row r="45" spans="6:27" hidden="1" x14ac:dyDescent="0.25">
      <c r="F45" s="39"/>
      <c r="G45" s="429" t="s">
        <v>160</v>
      </c>
      <c r="H45" s="429"/>
      <c r="I45" s="29">
        <v>59</v>
      </c>
      <c r="J45" s="29">
        <v>50</v>
      </c>
      <c r="K45" s="82"/>
      <c r="L45" s="82"/>
      <c r="M45" s="82"/>
      <c r="N45" s="163"/>
      <c r="O45" s="127"/>
      <c r="P45" s="127"/>
      <c r="Q45" s="127"/>
      <c r="R45" s="127"/>
      <c r="S45" s="127"/>
      <c r="T45" s="127"/>
      <c r="U45" s="268"/>
      <c r="V45" s="269"/>
      <c r="W45" s="135"/>
      <c r="X45" s="1"/>
      <c r="Y45" s="1"/>
      <c r="Z45" s="1"/>
      <c r="AA45" s="67"/>
    </row>
    <row r="46" spans="6:27" hidden="1" x14ac:dyDescent="0.25">
      <c r="F46" s="39"/>
      <c r="G46" s="429" t="s">
        <v>310</v>
      </c>
      <c r="H46" s="429"/>
      <c r="I46" s="29">
        <v>52.6</v>
      </c>
      <c r="J46" s="29">
        <v>50</v>
      </c>
      <c r="K46" s="82"/>
      <c r="L46" s="82"/>
      <c r="M46" s="82"/>
      <c r="N46" s="163"/>
      <c r="O46" s="127"/>
      <c r="P46" s="127"/>
      <c r="Q46" s="127"/>
      <c r="R46" s="127"/>
      <c r="S46" s="127"/>
      <c r="T46" s="127"/>
      <c r="U46" s="268"/>
      <c r="V46" s="169"/>
      <c r="W46" s="270"/>
      <c r="X46" s="21"/>
      <c r="Y46" s="21"/>
      <c r="Z46" s="21"/>
      <c r="AA46" s="32"/>
    </row>
    <row r="47" spans="6:27" hidden="1" x14ac:dyDescent="0.25">
      <c r="F47" s="29"/>
      <c r="G47" s="414" t="s">
        <v>49</v>
      </c>
      <c r="H47" s="414"/>
      <c r="I47" s="29">
        <v>10</v>
      </c>
      <c r="J47" s="29">
        <v>8</v>
      </c>
      <c r="K47" s="82"/>
      <c r="L47" s="82"/>
      <c r="M47" s="82"/>
      <c r="N47" s="163"/>
      <c r="O47" s="127"/>
      <c r="P47" s="127"/>
      <c r="Q47" s="127"/>
      <c r="R47" s="127"/>
      <c r="S47" s="127"/>
      <c r="T47" s="127"/>
      <c r="U47" s="268"/>
      <c r="V47" s="269"/>
      <c r="W47" s="270"/>
      <c r="X47" s="21"/>
      <c r="Y47" s="21"/>
      <c r="Z47" s="21"/>
      <c r="AA47" s="5"/>
    </row>
    <row r="48" spans="6:27" ht="18.75" hidden="1" x14ac:dyDescent="0.3">
      <c r="F48" s="29"/>
      <c r="G48" s="414" t="s">
        <v>5</v>
      </c>
      <c r="H48" s="414"/>
      <c r="I48" s="29">
        <v>20</v>
      </c>
      <c r="J48" s="29">
        <v>15</v>
      </c>
      <c r="K48" s="82"/>
      <c r="L48" s="82"/>
      <c r="M48" s="82"/>
      <c r="N48" s="163"/>
      <c r="O48" s="127"/>
      <c r="P48" s="127"/>
      <c r="Q48" s="127"/>
      <c r="R48" s="127"/>
      <c r="S48" s="127"/>
      <c r="T48" s="127"/>
      <c r="U48" s="268"/>
      <c r="V48" s="169"/>
      <c r="W48" s="135"/>
      <c r="X48" s="1"/>
      <c r="Y48" s="1"/>
      <c r="Z48" s="1"/>
      <c r="AA48" s="45"/>
    </row>
    <row r="49" spans="6:27" ht="18.75" hidden="1" x14ac:dyDescent="0.3">
      <c r="F49" s="29"/>
      <c r="G49" s="414" t="s">
        <v>92</v>
      </c>
      <c r="H49" s="414"/>
      <c r="I49" s="29">
        <v>28</v>
      </c>
      <c r="J49" s="29">
        <v>20</v>
      </c>
      <c r="K49" s="82"/>
      <c r="L49" s="82"/>
      <c r="M49" s="82"/>
      <c r="N49" s="163"/>
      <c r="O49" s="127"/>
      <c r="P49" s="127"/>
      <c r="Q49" s="127"/>
      <c r="R49" s="127"/>
      <c r="S49" s="127"/>
      <c r="T49" s="127"/>
      <c r="U49" s="127"/>
      <c r="V49" s="127"/>
      <c r="W49" s="97"/>
      <c r="X49" s="15"/>
      <c r="Y49" s="15"/>
      <c r="Z49" s="15"/>
      <c r="AA49" s="45"/>
    </row>
    <row r="50" spans="6:27" ht="18.75" hidden="1" x14ac:dyDescent="0.3">
      <c r="F50" s="29"/>
      <c r="G50" s="414" t="s">
        <v>53</v>
      </c>
      <c r="H50" s="414"/>
      <c r="I50" s="29">
        <v>13</v>
      </c>
      <c r="J50" s="29">
        <v>10</v>
      </c>
      <c r="K50" s="82"/>
      <c r="L50" s="82"/>
      <c r="M50" s="82"/>
      <c r="N50" s="163"/>
      <c r="O50" s="127"/>
      <c r="P50" s="127"/>
      <c r="Q50" s="127"/>
      <c r="R50" s="127"/>
      <c r="S50" s="127"/>
      <c r="T50" s="127"/>
      <c r="U50" s="146"/>
      <c r="V50" s="127"/>
      <c r="W50" s="169"/>
      <c r="X50" s="11"/>
      <c r="Y50" s="11"/>
      <c r="Z50" s="11"/>
      <c r="AA50" s="45"/>
    </row>
    <row r="51" spans="6:27" ht="18.75" hidden="1" x14ac:dyDescent="0.3">
      <c r="F51" s="29"/>
      <c r="G51" s="414" t="s">
        <v>10</v>
      </c>
      <c r="H51" s="414"/>
      <c r="I51" s="29">
        <v>5</v>
      </c>
      <c r="J51" s="29">
        <v>5</v>
      </c>
      <c r="K51" s="82"/>
      <c r="L51" s="82"/>
      <c r="M51" s="82"/>
      <c r="N51" s="163"/>
      <c r="O51" s="127"/>
      <c r="P51" s="127"/>
      <c r="Q51" s="127"/>
      <c r="R51" s="127"/>
      <c r="S51" s="127"/>
      <c r="T51" s="127"/>
      <c r="U51" s="146"/>
      <c r="V51" s="169"/>
      <c r="W51" s="135"/>
      <c r="X51" s="1"/>
      <c r="Y51" s="1"/>
      <c r="Z51" s="1"/>
      <c r="AA51" s="45"/>
    </row>
    <row r="52" spans="6:27" ht="17.25" customHeight="1" x14ac:dyDescent="0.25">
      <c r="F52" s="29">
        <v>34</v>
      </c>
      <c r="G52" s="413" t="s">
        <v>205</v>
      </c>
      <c r="H52" s="413"/>
      <c r="I52" s="333">
        <v>250</v>
      </c>
      <c r="J52" s="333"/>
      <c r="K52" s="9">
        <v>5</v>
      </c>
      <c r="L52" s="9">
        <v>8.6999999999999993</v>
      </c>
      <c r="M52" s="9">
        <v>34.020000000000003</v>
      </c>
      <c r="N52" s="105">
        <v>133</v>
      </c>
      <c r="O52" s="173">
        <v>309</v>
      </c>
      <c r="P52" s="173">
        <v>8</v>
      </c>
      <c r="Q52" s="173">
        <v>14</v>
      </c>
      <c r="R52" s="173">
        <v>36</v>
      </c>
      <c r="S52" s="173">
        <v>0.57999999999999996</v>
      </c>
      <c r="T52" s="173"/>
      <c r="U52" s="173">
        <v>0.08</v>
      </c>
      <c r="V52" s="173">
        <v>0.03</v>
      </c>
      <c r="W52" s="173">
        <v>5.8</v>
      </c>
      <c r="X52" s="11"/>
      <c r="Y52" s="11"/>
      <c r="Z52" s="11"/>
      <c r="AA52" s="32"/>
    </row>
    <row r="53" spans="6:27" ht="18.75" hidden="1" x14ac:dyDescent="0.3">
      <c r="F53" s="29"/>
      <c r="G53" s="414"/>
      <c r="H53" s="414"/>
      <c r="I53" s="29"/>
      <c r="J53" s="29"/>
      <c r="K53" s="82"/>
      <c r="L53" s="82"/>
      <c r="M53" s="82"/>
      <c r="N53" s="163"/>
      <c r="O53" s="127"/>
      <c r="P53" s="127"/>
      <c r="Q53" s="127"/>
      <c r="R53" s="127"/>
      <c r="S53" s="127"/>
      <c r="T53" s="127"/>
      <c r="U53" s="271"/>
      <c r="V53" s="127"/>
      <c r="W53" s="169"/>
      <c r="X53" s="11"/>
      <c r="Y53" s="11"/>
      <c r="Z53" s="11"/>
      <c r="AA53" s="32"/>
    </row>
    <row r="54" spans="6:27" hidden="1" x14ac:dyDescent="0.25">
      <c r="F54" s="29"/>
      <c r="G54" s="414" t="s">
        <v>5</v>
      </c>
      <c r="H54" s="414"/>
      <c r="I54" s="29">
        <v>50</v>
      </c>
      <c r="J54" s="29">
        <v>38</v>
      </c>
      <c r="K54" s="82"/>
      <c r="L54" s="82"/>
      <c r="M54" s="82"/>
      <c r="N54" s="163"/>
      <c r="O54" s="127"/>
      <c r="P54" s="127"/>
      <c r="Q54" s="127"/>
      <c r="R54" s="127"/>
      <c r="S54" s="127"/>
      <c r="T54" s="127"/>
      <c r="U54" s="268"/>
      <c r="V54" s="169"/>
      <c r="W54" s="135"/>
      <c r="X54" s="1"/>
      <c r="Y54" s="1"/>
      <c r="Z54" s="1"/>
      <c r="AA54" s="31"/>
    </row>
    <row r="55" spans="6:27" hidden="1" x14ac:dyDescent="0.25">
      <c r="F55" s="29"/>
      <c r="G55" s="414" t="s">
        <v>49</v>
      </c>
      <c r="H55" s="414"/>
      <c r="I55" s="29">
        <v>10</v>
      </c>
      <c r="J55" s="29">
        <v>8</v>
      </c>
      <c r="K55" s="82"/>
      <c r="L55" s="82"/>
      <c r="M55" s="82"/>
      <c r="N55" s="163"/>
      <c r="O55" s="127"/>
      <c r="P55" s="127"/>
      <c r="Q55" s="127"/>
      <c r="R55" s="127"/>
      <c r="S55" s="127"/>
      <c r="T55" s="127"/>
      <c r="U55" s="268"/>
      <c r="V55" s="169"/>
      <c r="W55" s="135"/>
      <c r="X55" s="1"/>
      <c r="Y55" s="1"/>
      <c r="Z55" s="1"/>
      <c r="AA55" s="67"/>
    </row>
    <row r="56" spans="6:27" hidden="1" x14ac:dyDescent="0.25">
      <c r="F56" s="29"/>
      <c r="G56" s="414" t="s">
        <v>53</v>
      </c>
      <c r="H56" s="414"/>
      <c r="I56" s="29">
        <v>15</v>
      </c>
      <c r="J56" s="29">
        <v>12</v>
      </c>
      <c r="K56" s="82"/>
      <c r="L56" s="82"/>
      <c r="M56" s="82"/>
      <c r="N56" s="163"/>
      <c r="O56" s="127"/>
      <c r="P56" s="127"/>
      <c r="Q56" s="127"/>
      <c r="R56" s="127"/>
      <c r="S56" s="127"/>
      <c r="T56" s="127"/>
      <c r="U56" s="268"/>
      <c r="V56" s="169"/>
      <c r="W56" s="135"/>
      <c r="X56" s="1"/>
      <c r="Y56" s="1"/>
      <c r="Z56" s="1"/>
      <c r="AA56" s="32"/>
    </row>
    <row r="57" spans="6:27" hidden="1" x14ac:dyDescent="0.25">
      <c r="F57" s="29"/>
      <c r="G57" s="414" t="s">
        <v>7</v>
      </c>
      <c r="H57" s="414"/>
      <c r="I57" s="29">
        <v>10</v>
      </c>
      <c r="J57" s="29">
        <v>10</v>
      </c>
      <c r="K57" s="82"/>
      <c r="L57" s="82"/>
      <c r="M57" s="82"/>
      <c r="N57" s="163"/>
      <c r="O57" s="127"/>
      <c r="P57" s="127"/>
      <c r="Q57" s="127"/>
      <c r="R57" s="127"/>
      <c r="S57" s="127"/>
      <c r="T57" s="127"/>
      <c r="U57" s="268"/>
      <c r="V57" s="169"/>
      <c r="W57" s="135"/>
      <c r="X57" s="1"/>
      <c r="Y57" s="1"/>
      <c r="Z57" s="1"/>
      <c r="AA57" s="67"/>
    </row>
    <row r="58" spans="6:27" hidden="1" x14ac:dyDescent="0.25">
      <c r="F58" s="29"/>
      <c r="G58" s="414" t="s">
        <v>96</v>
      </c>
      <c r="H58" s="414"/>
      <c r="I58" s="29">
        <v>17.5</v>
      </c>
      <c r="J58" s="29">
        <v>15</v>
      </c>
      <c r="K58" s="82"/>
      <c r="L58" s="82"/>
      <c r="M58" s="82"/>
      <c r="N58" s="163"/>
      <c r="O58" s="127"/>
      <c r="P58" s="127"/>
      <c r="Q58" s="127"/>
      <c r="R58" s="127"/>
      <c r="S58" s="127"/>
      <c r="T58" s="127"/>
      <c r="U58" s="268"/>
      <c r="V58" s="169"/>
      <c r="W58" s="135"/>
      <c r="X58" s="1"/>
      <c r="Y58" s="1"/>
      <c r="Z58" s="1"/>
      <c r="AA58" s="5"/>
    </row>
    <row r="59" spans="6:27" hidden="1" x14ac:dyDescent="0.25">
      <c r="F59" s="29"/>
      <c r="G59" s="414" t="s">
        <v>10</v>
      </c>
      <c r="H59" s="414"/>
      <c r="I59" s="29">
        <v>5</v>
      </c>
      <c r="J59" s="29">
        <v>5</v>
      </c>
      <c r="K59" s="82"/>
      <c r="L59" s="82"/>
      <c r="M59" s="82"/>
      <c r="N59" s="163"/>
      <c r="O59" s="127"/>
      <c r="P59" s="127"/>
      <c r="Q59" s="127"/>
      <c r="R59" s="127"/>
      <c r="S59" s="127"/>
      <c r="T59" s="127"/>
      <c r="U59" s="146"/>
      <c r="V59" s="169"/>
      <c r="W59" s="135"/>
      <c r="X59" s="1"/>
      <c r="Y59" s="1"/>
      <c r="Z59" s="1"/>
      <c r="AA59" s="5"/>
    </row>
    <row r="60" spans="6:27" hidden="1" x14ac:dyDescent="0.25">
      <c r="F60" s="29"/>
      <c r="G60" s="414" t="s">
        <v>99</v>
      </c>
      <c r="H60" s="414"/>
      <c r="I60" s="29">
        <v>7</v>
      </c>
      <c r="J60" s="29">
        <v>7</v>
      </c>
      <c r="K60" s="82"/>
      <c r="L60" s="82"/>
      <c r="M60" s="82"/>
      <c r="N60" s="163"/>
      <c r="O60" s="127"/>
      <c r="P60" s="127"/>
      <c r="Q60" s="127"/>
      <c r="R60" s="127"/>
      <c r="S60" s="127"/>
      <c r="T60" s="127"/>
      <c r="U60" s="146"/>
      <c r="V60" s="169"/>
      <c r="W60" s="135"/>
      <c r="X60" s="1"/>
      <c r="Y60" s="1"/>
      <c r="Z60" s="1"/>
      <c r="AA60" s="5"/>
    </row>
    <row r="61" spans="6:27" hidden="1" x14ac:dyDescent="0.25">
      <c r="F61" s="29"/>
      <c r="G61" s="414" t="s">
        <v>41</v>
      </c>
      <c r="H61" s="414"/>
      <c r="I61" s="10">
        <v>200</v>
      </c>
      <c r="J61" s="10">
        <v>200</v>
      </c>
      <c r="K61" s="4"/>
      <c r="L61" s="4"/>
      <c r="M61" s="4"/>
      <c r="N61" s="48"/>
      <c r="O61" s="127"/>
      <c r="P61" s="127"/>
      <c r="Q61" s="127"/>
      <c r="R61" s="127"/>
      <c r="S61" s="127"/>
      <c r="T61" s="127"/>
      <c r="U61" s="127"/>
      <c r="V61" s="127"/>
      <c r="W61" s="253"/>
      <c r="X61" s="35"/>
      <c r="Y61" s="35"/>
      <c r="Z61" s="35"/>
      <c r="AA61" s="5"/>
    </row>
    <row r="62" spans="6:27" ht="15.75" customHeight="1" x14ac:dyDescent="0.25">
      <c r="F62" s="10">
        <v>190</v>
      </c>
      <c r="G62" s="427" t="s">
        <v>280</v>
      </c>
      <c r="H62" s="428"/>
      <c r="I62" s="341">
        <v>100</v>
      </c>
      <c r="J62" s="345"/>
      <c r="K62" s="3">
        <v>10.41</v>
      </c>
      <c r="L62" s="3">
        <v>12.76</v>
      </c>
      <c r="M62" s="3">
        <v>4.12</v>
      </c>
      <c r="N62" s="43">
        <v>185.33</v>
      </c>
      <c r="O62" s="173">
        <v>91</v>
      </c>
      <c r="P62" s="173">
        <v>27.8</v>
      </c>
      <c r="Q62" s="173">
        <v>10</v>
      </c>
      <c r="R62" s="173">
        <v>70</v>
      </c>
      <c r="S62" s="173">
        <v>0.8</v>
      </c>
      <c r="T62" s="173">
        <v>22.1</v>
      </c>
      <c r="U62" s="173">
        <v>7.0000000000000007E-2</v>
      </c>
      <c r="V62" s="173">
        <v>0.06</v>
      </c>
      <c r="W62" s="173">
        <v>1.21</v>
      </c>
      <c r="X62" s="11"/>
      <c r="Y62" s="11"/>
      <c r="Z62" s="11"/>
      <c r="AA62" s="5"/>
    </row>
    <row r="63" spans="6:27" ht="28.5" hidden="1" customHeight="1" x14ac:dyDescent="0.3">
      <c r="F63" s="39"/>
      <c r="G63" s="419" t="s">
        <v>100</v>
      </c>
      <c r="H63" s="420"/>
      <c r="I63" s="29">
        <v>112</v>
      </c>
      <c r="J63" s="29">
        <v>84</v>
      </c>
      <c r="K63" s="4"/>
      <c r="L63" s="4"/>
      <c r="M63" s="4"/>
      <c r="N63" s="48"/>
      <c r="O63" s="127"/>
      <c r="P63" s="127"/>
      <c r="Q63" s="127"/>
      <c r="R63" s="127"/>
      <c r="S63" s="127"/>
      <c r="T63" s="127"/>
      <c r="U63" s="267"/>
      <c r="V63" s="127"/>
      <c r="W63" s="169"/>
      <c r="X63" s="11"/>
      <c r="Y63" s="11"/>
      <c r="Z63" s="11"/>
      <c r="AA63" s="5"/>
    </row>
    <row r="64" spans="6:27" ht="15" hidden="1" customHeight="1" x14ac:dyDescent="0.25">
      <c r="F64" s="39"/>
      <c r="G64" s="425" t="s">
        <v>9</v>
      </c>
      <c r="H64" s="426"/>
      <c r="I64" s="10">
        <v>5</v>
      </c>
      <c r="J64" s="10">
        <v>5</v>
      </c>
      <c r="K64" s="4"/>
      <c r="L64" s="4"/>
      <c r="M64" s="4"/>
      <c r="N64" s="48"/>
      <c r="O64" s="127"/>
      <c r="P64" s="127"/>
      <c r="Q64" s="127"/>
      <c r="R64" s="127"/>
      <c r="S64" s="127"/>
      <c r="T64" s="127"/>
      <c r="U64" s="127"/>
      <c r="V64" s="127"/>
      <c r="W64" s="135"/>
      <c r="X64" s="1"/>
      <c r="Y64" s="1"/>
      <c r="Z64" s="1"/>
      <c r="AA64" s="5"/>
    </row>
    <row r="65" spans="6:27" hidden="1" x14ac:dyDescent="0.25">
      <c r="F65" s="39"/>
      <c r="G65" s="425" t="s">
        <v>49</v>
      </c>
      <c r="H65" s="426"/>
      <c r="I65" s="10">
        <v>10</v>
      </c>
      <c r="J65" s="10">
        <v>8</v>
      </c>
      <c r="K65" s="4"/>
      <c r="L65" s="4"/>
      <c r="M65" s="4"/>
      <c r="N65" s="48"/>
      <c r="O65" s="127"/>
      <c r="P65" s="127"/>
      <c r="Q65" s="127"/>
      <c r="R65" s="127"/>
      <c r="S65" s="127"/>
      <c r="T65" s="127"/>
      <c r="U65" s="146"/>
      <c r="V65" s="169"/>
      <c r="W65" s="135"/>
      <c r="X65" s="1"/>
      <c r="Y65" s="1"/>
      <c r="Z65" s="1"/>
      <c r="AA65" s="5"/>
    </row>
    <row r="66" spans="6:27" hidden="1" x14ac:dyDescent="0.25">
      <c r="F66" s="39"/>
      <c r="G66" s="425" t="s">
        <v>281</v>
      </c>
      <c r="H66" s="426"/>
      <c r="I66" s="10">
        <v>6</v>
      </c>
      <c r="J66" s="10">
        <v>6</v>
      </c>
      <c r="K66" s="4"/>
      <c r="L66" s="4"/>
      <c r="M66" s="4"/>
      <c r="N66" s="48"/>
      <c r="O66" s="127"/>
      <c r="P66" s="127"/>
      <c r="Q66" s="127"/>
      <c r="R66" s="127"/>
      <c r="S66" s="127"/>
      <c r="T66" s="127"/>
      <c r="U66" s="146"/>
      <c r="V66" s="169"/>
      <c r="W66" s="135"/>
      <c r="X66" s="1"/>
      <c r="Y66" s="1"/>
      <c r="Z66" s="1"/>
      <c r="AA66" s="5"/>
    </row>
    <row r="67" spans="6:27" hidden="1" x14ac:dyDescent="0.25">
      <c r="F67" s="39"/>
      <c r="G67" s="425" t="s">
        <v>4</v>
      </c>
      <c r="H67" s="426"/>
      <c r="I67" s="10">
        <v>6</v>
      </c>
      <c r="J67" s="10">
        <v>6</v>
      </c>
      <c r="K67" s="4"/>
      <c r="L67" s="4"/>
      <c r="M67" s="4"/>
      <c r="N67" s="48"/>
      <c r="O67" s="127"/>
      <c r="P67" s="127"/>
      <c r="Q67" s="127"/>
      <c r="R67" s="127"/>
      <c r="S67" s="127"/>
      <c r="T67" s="127"/>
      <c r="U67" s="146"/>
      <c r="V67" s="169"/>
      <c r="W67" s="135"/>
      <c r="X67" s="1"/>
      <c r="Y67" s="1"/>
      <c r="Z67" s="1"/>
      <c r="AA67" s="5"/>
    </row>
    <row r="68" spans="6:27" hidden="1" x14ac:dyDescent="0.25">
      <c r="F68" s="39"/>
      <c r="G68" s="425" t="s">
        <v>143</v>
      </c>
      <c r="H68" s="426"/>
      <c r="I68" s="10">
        <v>1</v>
      </c>
      <c r="J68" s="10">
        <v>1</v>
      </c>
      <c r="K68" s="4"/>
      <c r="L68" s="4"/>
      <c r="M68" s="4"/>
      <c r="N68" s="48"/>
      <c r="O68" s="127"/>
      <c r="P68" s="127"/>
      <c r="Q68" s="127"/>
      <c r="R68" s="127"/>
      <c r="S68" s="127"/>
      <c r="T68" s="127"/>
      <c r="U68" s="146"/>
      <c r="V68" s="169"/>
      <c r="W68" s="135"/>
      <c r="X68" s="1"/>
      <c r="Y68" s="1"/>
      <c r="Z68" s="1"/>
      <c r="AA68" s="5"/>
    </row>
    <row r="69" spans="6:27" hidden="1" x14ac:dyDescent="0.25">
      <c r="F69" s="39"/>
      <c r="G69" s="425" t="s">
        <v>7</v>
      </c>
      <c r="H69" s="426"/>
      <c r="I69" s="10">
        <v>5</v>
      </c>
      <c r="J69" s="10">
        <v>5</v>
      </c>
      <c r="K69" s="4"/>
      <c r="L69" s="4"/>
      <c r="M69" s="4"/>
      <c r="N69" s="48"/>
      <c r="O69" s="127"/>
      <c r="P69" s="127"/>
      <c r="Q69" s="127"/>
      <c r="R69" s="127"/>
      <c r="S69" s="127"/>
      <c r="T69" s="127"/>
      <c r="U69" s="146"/>
      <c r="V69" s="169"/>
      <c r="W69" s="135"/>
      <c r="X69" s="1"/>
      <c r="Y69" s="1"/>
      <c r="Z69" s="1"/>
      <c r="AA69" s="5"/>
    </row>
    <row r="70" spans="6:27" hidden="1" x14ac:dyDescent="0.25">
      <c r="F70" s="39"/>
      <c r="G70" s="425" t="s">
        <v>53</v>
      </c>
      <c r="H70" s="426"/>
      <c r="I70" s="10">
        <v>15</v>
      </c>
      <c r="J70" s="10">
        <v>12</v>
      </c>
      <c r="K70" s="4"/>
      <c r="L70" s="4"/>
      <c r="M70" s="4"/>
      <c r="N70" s="48"/>
      <c r="O70" s="127"/>
      <c r="P70" s="127"/>
      <c r="Q70" s="127"/>
      <c r="R70" s="127"/>
      <c r="S70" s="127"/>
      <c r="T70" s="127"/>
      <c r="U70" s="146"/>
      <c r="V70" s="169"/>
      <c r="W70" s="135"/>
      <c r="X70" s="1"/>
      <c r="Y70" s="1"/>
      <c r="Z70" s="1"/>
      <c r="AA70" s="5"/>
    </row>
    <row r="71" spans="6:27" hidden="1" x14ac:dyDescent="0.25">
      <c r="F71" s="39"/>
      <c r="G71" s="425" t="s">
        <v>41</v>
      </c>
      <c r="H71" s="426"/>
      <c r="I71" s="10">
        <v>45</v>
      </c>
      <c r="J71" s="10">
        <v>45</v>
      </c>
      <c r="K71" s="4"/>
      <c r="L71" s="4"/>
      <c r="M71" s="4"/>
      <c r="N71" s="48"/>
      <c r="O71" s="127"/>
      <c r="P71" s="127"/>
      <c r="Q71" s="127"/>
      <c r="R71" s="127"/>
      <c r="S71" s="127"/>
      <c r="T71" s="127"/>
      <c r="U71" s="146"/>
      <c r="V71" s="169"/>
      <c r="W71" s="135"/>
      <c r="X71" s="1"/>
      <c r="Y71" s="1"/>
      <c r="Z71" s="1"/>
      <c r="AA71" s="5"/>
    </row>
    <row r="72" spans="6:27" ht="18.75" hidden="1" x14ac:dyDescent="0.3">
      <c r="F72" s="4"/>
      <c r="G72" s="414"/>
      <c r="H72" s="414"/>
      <c r="I72" s="10"/>
      <c r="J72" s="10"/>
      <c r="K72" s="4"/>
      <c r="L72" s="4"/>
      <c r="M72" s="4"/>
      <c r="N72" s="48"/>
      <c r="O72" s="127"/>
      <c r="P72" s="127"/>
      <c r="Q72" s="127"/>
      <c r="R72" s="127"/>
      <c r="S72" s="127"/>
      <c r="T72" s="127"/>
      <c r="U72" s="272"/>
      <c r="V72" s="127"/>
      <c r="W72" s="169"/>
      <c r="X72" s="11"/>
      <c r="Y72" s="11"/>
      <c r="Z72" s="11"/>
    </row>
    <row r="73" spans="6:27" hidden="1" x14ac:dyDescent="0.25">
      <c r="F73" s="4"/>
      <c r="G73" s="414"/>
      <c r="H73" s="414"/>
      <c r="I73" s="10"/>
      <c r="J73" s="10"/>
      <c r="K73" s="4"/>
      <c r="L73" s="4"/>
      <c r="M73" s="4"/>
      <c r="N73" s="48"/>
      <c r="O73" s="127"/>
      <c r="P73" s="127"/>
      <c r="Q73" s="127"/>
      <c r="R73" s="127"/>
      <c r="S73" s="127"/>
      <c r="T73" s="127"/>
      <c r="U73" s="146"/>
      <c r="V73" s="169"/>
      <c r="W73" s="135"/>
      <c r="X73" s="1"/>
      <c r="Y73" s="1"/>
      <c r="Z73" s="1"/>
    </row>
    <row r="74" spans="6:27" ht="16.5" customHeight="1" x14ac:dyDescent="0.25">
      <c r="F74" s="29">
        <v>207</v>
      </c>
      <c r="G74" s="413" t="s">
        <v>253</v>
      </c>
      <c r="H74" s="413"/>
      <c r="I74" s="333">
        <v>200</v>
      </c>
      <c r="J74" s="333"/>
      <c r="K74" s="9">
        <v>5.29</v>
      </c>
      <c r="L74" s="9">
        <v>14.71</v>
      </c>
      <c r="M74" s="9">
        <v>30.58</v>
      </c>
      <c r="N74" s="105">
        <v>229.6</v>
      </c>
      <c r="O74" s="173">
        <v>59.2</v>
      </c>
      <c r="P74" s="173">
        <v>12.2</v>
      </c>
      <c r="Q74" s="173">
        <v>13.26</v>
      </c>
      <c r="R74" s="173">
        <v>48.18</v>
      </c>
      <c r="S74" s="173">
        <v>0.84</v>
      </c>
      <c r="T74" s="173">
        <v>31.9</v>
      </c>
      <c r="U74" s="173">
        <v>7.0000000000000007E-2</v>
      </c>
      <c r="V74" s="173">
        <v>0.05</v>
      </c>
      <c r="W74" s="173"/>
      <c r="X74" s="1"/>
      <c r="Y74" s="1"/>
      <c r="Z74" s="1"/>
    </row>
    <row r="75" spans="6:27" hidden="1" x14ac:dyDescent="0.25">
      <c r="F75" s="10"/>
      <c r="G75" s="414" t="s">
        <v>254</v>
      </c>
      <c r="H75" s="414"/>
      <c r="I75" s="29">
        <v>60</v>
      </c>
      <c r="J75" s="29">
        <v>60</v>
      </c>
      <c r="K75" s="82"/>
      <c r="L75" s="82"/>
      <c r="M75" s="82"/>
      <c r="N75" s="163"/>
      <c r="O75" s="127"/>
      <c r="P75" s="127"/>
      <c r="Q75" s="127"/>
      <c r="R75" s="127"/>
      <c r="S75" s="127"/>
      <c r="T75" s="127"/>
      <c r="U75" s="127"/>
      <c r="V75" s="169"/>
      <c r="W75" s="169"/>
      <c r="X75" s="11"/>
      <c r="Y75" s="11"/>
      <c r="Z75" s="11"/>
    </row>
    <row r="76" spans="6:27" hidden="1" x14ac:dyDescent="0.25">
      <c r="F76" s="10"/>
      <c r="G76" s="414" t="s">
        <v>41</v>
      </c>
      <c r="H76" s="414"/>
      <c r="I76" s="10">
        <v>170</v>
      </c>
      <c r="J76" s="10">
        <v>170</v>
      </c>
      <c r="K76" s="4"/>
      <c r="L76" s="4"/>
      <c r="M76" s="4"/>
      <c r="N76" s="48"/>
      <c r="O76" s="127"/>
      <c r="P76" s="127"/>
      <c r="Q76" s="127"/>
      <c r="R76" s="127"/>
      <c r="S76" s="127"/>
      <c r="T76" s="127"/>
      <c r="U76" s="146"/>
      <c r="V76" s="169"/>
      <c r="W76" s="135"/>
      <c r="X76" s="1"/>
      <c r="Y76" s="1"/>
      <c r="Z76" s="1"/>
    </row>
    <row r="77" spans="6:27" hidden="1" x14ac:dyDescent="0.25">
      <c r="F77" s="10"/>
      <c r="G77" s="414" t="s">
        <v>8</v>
      </c>
      <c r="H77" s="414"/>
      <c r="I77" s="10">
        <v>15</v>
      </c>
      <c r="J77" s="10">
        <v>15</v>
      </c>
      <c r="K77" s="4"/>
      <c r="L77" s="4"/>
      <c r="M77" s="4"/>
      <c r="N77" s="48"/>
      <c r="O77" s="127"/>
      <c r="P77" s="127"/>
      <c r="Q77" s="127"/>
      <c r="R77" s="127"/>
      <c r="S77" s="127"/>
      <c r="T77" s="127"/>
      <c r="U77" s="274"/>
      <c r="V77" s="270"/>
      <c r="W77" s="135"/>
      <c r="X77" s="1"/>
      <c r="Y77" s="1"/>
      <c r="Z77" s="1"/>
    </row>
    <row r="78" spans="6:27" hidden="1" x14ac:dyDescent="0.25">
      <c r="F78" s="10"/>
      <c r="G78" s="414" t="s">
        <v>35</v>
      </c>
      <c r="H78" s="414"/>
      <c r="I78" s="10">
        <v>3</v>
      </c>
      <c r="J78" s="10">
        <v>3</v>
      </c>
      <c r="K78" s="4"/>
      <c r="L78" s="4"/>
      <c r="M78" s="4"/>
      <c r="N78" s="48"/>
      <c r="O78" s="127"/>
      <c r="P78" s="127"/>
      <c r="Q78" s="127"/>
      <c r="R78" s="127"/>
      <c r="S78" s="127"/>
      <c r="T78" s="127"/>
      <c r="U78" s="146"/>
      <c r="V78" s="169"/>
      <c r="W78" s="135"/>
      <c r="X78" s="1"/>
      <c r="Y78" s="1"/>
      <c r="Z78" s="1"/>
    </row>
    <row r="79" spans="6:27" hidden="1" x14ac:dyDescent="0.25">
      <c r="F79" s="10"/>
      <c r="G79" s="276" t="s">
        <v>10</v>
      </c>
      <c r="H79" s="276"/>
      <c r="I79" s="10">
        <v>3</v>
      </c>
      <c r="J79" s="10">
        <v>3</v>
      </c>
      <c r="K79" s="4"/>
      <c r="L79" s="4"/>
      <c r="M79" s="4"/>
      <c r="N79" s="48"/>
      <c r="O79" s="127"/>
      <c r="P79" s="127"/>
      <c r="Q79" s="127"/>
      <c r="R79" s="127"/>
      <c r="S79" s="127"/>
      <c r="T79" s="127"/>
      <c r="U79" s="146"/>
      <c r="V79" s="169"/>
      <c r="W79" s="135"/>
      <c r="X79" s="1"/>
      <c r="Y79" s="1"/>
      <c r="Z79" s="1"/>
    </row>
    <row r="80" spans="6:27" hidden="1" x14ac:dyDescent="0.25">
      <c r="F80" s="10"/>
      <c r="G80" s="414" t="s">
        <v>106</v>
      </c>
      <c r="H80" s="414"/>
      <c r="I80" s="10">
        <v>3</v>
      </c>
      <c r="J80" s="10">
        <v>3</v>
      </c>
      <c r="K80" s="4"/>
      <c r="L80" s="4"/>
      <c r="M80" s="4"/>
      <c r="N80" s="48"/>
      <c r="O80" s="127"/>
      <c r="P80" s="127"/>
      <c r="Q80" s="127"/>
      <c r="R80" s="127"/>
      <c r="S80" s="127"/>
      <c r="T80" s="127"/>
      <c r="U80" s="127"/>
      <c r="V80" s="127"/>
      <c r="W80" s="253"/>
      <c r="X80" s="35"/>
      <c r="Y80" s="35"/>
      <c r="Z80" s="35"/>
    </row>
    <row r="81" spans="6:26" ht="15" hidden="1" customHeight="1" x14ac:dyDescent="0.3">
      <c r="F81" s="10"/>
      <c r="G81" s="414" t="s">
        <v>9</v>
      </c>
      <c r="H81" s="414"/>
      <c r="I81" s="10">
        <v>15</v>
      </c>
      <c r="J81" s="10">
        <v>15</v>
      </c>
      <c r="K81" s="4"/>
      <c r="L81" s="4"/>
      <c r="M81" s="4"/>
      <c r="N81" s="48"/>
      <c r="O81" s="127"/>
      <c r="P81" s="127"/>
      <c r="Q81" s="127"/>
      <c r="R81" s="127"/>
      <c r="S81" s="127"/>
      <c r="T81" s="127"/>
      <c r="U81" s="272"/>
      <c r="V81" s="127"/>
      <c r="W81" s="169"/>
      <c r="X81" s="11"/>
      <c r="Y81" s="11"/>
      <c r="Z81" s="11"/>
    </row>
    <row r="82" spans="6:26" ht="25.5" customHeight="1" x14ac:dyDescent="0.25">
      <c r="F82" s="29"/>
      <c r="G82" s="413" t="s">
        <v>38</v>
      </c>
      <c r="H82" s="413"/>
      <c r="I82" s="346">
        <v>75</v>
      </c>
      <c r="J82" s="348"/>
      <c r="K82" s="9">
        <v>5.7</v>
      </c>
      <c r="L82" s="9">
        <v>1.2</v>
      </c>
      <c r="M82" s="9">
        <v>35.9</v>
      </c>
      <c r="N82" s="105">
        <v>176.2</v>
      </c>
      <c r="O82" s="173">
        <v>65.23</v>
      </c>
      <c r="P82" s="173">
        <v>9.3800000000000008</v>
      </c>
      <c r="Q82" s="173">
        <v>16</v>
      </c>
      <c r="R82" s="173">
        <v>86.7</v>
      </c>
      <c r="S82" s="173">
        <v>2.7</v>
      </c>
      <c r="T82" s="173"/>
      <c r="U82" s="173">
        <v>0.2</v>
      </c>
      <c r="V82" s="173">
        <v>0.22</v>
      </c>
      <c r="W82" s="173"/>
      <c r="X82" s="11"/>
      <c r="Y82" s="11"/>
      <c r="Z82" s="11"/>
    </row>
    <row r="83" spans="6:26" ht="27" customHeight="1" x14ac:dyDescent="0.25">
      <c r="F83" s="29"/>
      <c r="G83" s="415" t="s">
        <v>17</v>
      </c>
      <c r="H83" s="415"/>
      <c r="I83" s="333">
        <v>50</v>
      </c>
      <c r="J83" s="333"/>
      <c r="K83" s="9">
        <v>3.6</v>
      </c>
      <c r="L83" s="9">
        <v>0.56000000000000005</v>
      </c>
      <c r="M83" s="9">
        <v>23.1</v>
      </c>
      <c r="N83" s="105">
        <v>118</v>
      </c>
      <c r="O83" s="173">
        <v>43.48</v>
      </c>
      <c r="P83" s="173">
        <v>6.25</v>
      </c>
      <c r="Q83" s="173">
        <v>10.6</v>
      </c>
      <c r="R83" s="173">
        <v>57.8</v>
      </c>
      <c r="S83" s="173">
        <v>1.8</v>
      </c>
      <c r="T83" s="173"/>
      <c r="U83" s="173">
        <v>0.13</v>
      </c>
      <c r="V83" s="173">
        <v>0.14000000000000001</v>
      </c>
      <c r="W83" s="135"/>
      <c r="X83" s="1"/>
      <c r="Y83" s="1"/>
      <c r="Z83" s="1"/>
    </row>
    <row r="84" spans="6:26" ht="27.75" customHeight="1" x14ac:dyDescent="0.25">
      <c r="F84" s="29">
        <v>255</v>
      </c>
      <c r="G84" s="416" t="s">
        <v>101</v>
      </c>
      <c r="H84" s="417"/>
      <c r="I84" s="346">
        <v>200</v>
      </c>
      <c r="J84" s="348"/>
      <c r="K84" s="9">
        <v>0.44</v>
      </c>
      <c r="L84" s="9">
        <v>0.02</v>
      </c>
      <c r="M84" s="9">
        <v>31.74</v>
      </c>
      <c r="N84" s="105">
        <v>125.8</v>
      </c>
      <c r="O84" s="201">
        <v>29.3</v>
      </c>
      <c r="P84" s="201">
        <v>32.4</v>
      </c>
      <c r="Q84" s="201">
        <v>12.4</v>
      </c>
      <c r="R84" s="201">
        <v>23.44</v>
      </c>
      <c r="S84" s="201">
        <v>0.7</v>
      </c>
      <c r="T84" s="201"/>
      <c r="U84" s="201">
        <v>1.6E-2</v>
      </c>
      <c r="V84" s="201">
        <v>2.4E-2</v>
      </c>
      <c r="W84" s="201">
        <v>0.72</v>
      </c>
      <c r="X84" s="11"/>
      <c r="Y84" s="11"/>
      <c r="Z84" s="11"/>
    </row>
    <row r="85" spans="6:26" hidden="1" x14ac:dyDescent="0.25">
      <c r="F85" s="4"/>
      <c r="G85" s="382" t="s">
        <v>57</v>
      </c>
      <c r="H85" s="382"/>
      <c r="I85" s="8">
        <v>20</v>
      </c>
      <c r="J85" s="8">
        <v>25</v>
      </c>
      <c r="K85" s="3"/>
      <c r="L85" s="3"/>
      <c r="M85" s="3"/>
      <c r="N85" s="43"/>
      <c r="O85" s="127"/>
      <c r="P85" s="127"/>
      <c r="Q85" s="127"/>
      <c r="R85" s="127"/>
      <c r="S85" s="127"/>
      <c r="T85" s="127"/>
      <c r="U85" s="127"/>
      <c r="V85" s="169"/>
      <c r="W85" s="97"/>
      <c r="X85" s="15"/>
      <c r="Y85" s="15"/>
      <c r="Z85" s="15"/>
    </row>
    <row r="86" spans="6:26" hidden="1" x14ac:dyDescent="0.25">
      <c r="F86" s="4"/>
      <c r="G86" s="382" t="s">
        <v>35</v>
      </c>
      <c r="H86" s="382"/>
      <c r="I86" s="8">
        <v>20</v>
      </c>
      <c r="J86" s="8">
        <v>20</v>
      </c>
      <c r="K86" s="3"/>
      <c r="L86" s="3"/>
      <c r="M86" s="3"/>
      <c r="N86" s="43"/>
      <c r="O86" s="127"/>
      <c r="P86" s="127"/>
      <c r="Q86" s="127"/>
      <c r="R86" s="127"/>
      <c r="S86" s="127"/>
      <c r="T86" s="127"/>
      <c r="U86" s="127"/>
      <c r="V86" s="127"/>
      <c r="W86" s="169"/>
      <c r="X86" s="11"/>
      <c r="Y86" s="11"/>
      <c r="Z86" s="11"/>
    </row>
    <row r="87" spans="6:26" ht="15.75" hidden="1" x14ac:dyDescent="0.25">
      <c r="F87" s="4"/>
      <c r="G87" s="423" t="s">
        <v>41</v>
      </c>
      <c r="H87" s="392"/>
      <c r="I87" s="8">
        <v>190</v>
      </c>
      <c r="J87" s="8">
        <v>190</v>
      </c>
      <c r="K87" s="3"/>
      <c r="L87" s="3"/>
      <c r="M87" s="3"/>
      <c r="N87" s="43"/>
      <c r="O87" s="127"/>
      <c r="P87" s="127"/>
      <c r="Q87" s="127"/>
      <c r="R87" s="127"/>
      <c r="S87" s="127"/>
      <c r="T87" s="127"/>
      <c r="U87" s="127"/>
      <c r="V87" s="127"/>
      <c r="W87" s="275"/>
      <c r="X87" s="50"/>
      <c r="Y87" s="50"/>
      <c r="Z87" s="50"/>
    </row>
    <row r="88" spans="6:26" hidden="1" x14ac:dyDescent="0.25">
      <c r="F88" s="4"/>
      <c r="G88" s="423" t="s">
        <v>58</v>
      </c>
      <c r="H88" s="392"/>
      <c r="I88" s="8">
        <v>20</v>
      </c>
      <c r="J88" s="8">
        <v>20</v>
      </c>
      <c r="K88" s="3"/>
      <c r="L88" s="3"/>
      <c r="M88" s="3"/>
      <c r="N88" s="43"/>
      <c r="O88" s="127"/>
      <c r="P88" s="127"/>
      <c r="Q88" s="127"/>
      <c r="R88" s="127"/>
      <c r="S88" s="127"/>
      <c r="T88" s="127"/>
      <c r="U88" s="147"/>
      <c r="V88" s="169"/>
      <c r="W88" s="169"/>
      <c r="X88" s="11"/>
      <c r="Y88" s="11"/>
      <c r="Z88" s="11"/>
    </row>
    <row r="89" spans="6:26" x14ac:dyDescent="0.25">
      <c r="F89" s="4"/>
      <c r="G89" s="424" t="s">
        <v>42</v>
      </c>
      <c r="H89" s="384"/>
      <c r="I89" s="341">
        <f>I44+I52+I74+I82+I83+I84+I62</f>
        <v>975</v>
      </c>
      <c r="J89" s="342"/>
      <c r="K89" s="3">
        <f>SUM(K44:K87)</f>
        <v>31.35</v>
      </c>
      <c r="L89" s="3">
        <f>SUM(L44:L87)</f>
        <v>38.100000000000009</v>
      </c>
      <c r="M89" s="3">
        <f>SUM(M44:M87)</f>
        <v>162.31</v>
      </c>
      <c r="N89" s="43">
        <f>SUM(N44:N87)</f>
        <v>984.93000000000006</v>
      </c>
      <c r="O89" s="252">
        <f>SUM(O44:O88)</f>
        <v>840.21</v>
      </c>
      <c r="P89" s="252">
        <f t="shared" ref="P89:W89" si="1">SUM(P44:P88)</f>
        <v>111.53</v>
      </c>
      <c r="Q89" s="252">
        <f t="shared" si="1"/>
        <v>93.259999999999991</v>
      </c>
      <c r="R89" s="252">
        <f t="shared" si="1"/>
        <v>350.12</v>
      </c>
      <c r="S89" s="252">
        <f t="shared" si="1"/>
        <v>8.1199999999999992</v>
      </c>
      <c r="T89" s="252">
        <f t="shared" si="1"/>
        <v>54</v>
      </c>
      <c r="U89" s="252">
        <f t="shared" si="1"/>
        <v>0.6160000000000001</v>
      </c>
      <c r="V89" s="252">
        <f t="shared" si="1"/>
        <v>0.55400000000000005</v>
      </c>
      <c r="W89" s="252">
        <f t="shared" si="1"/>
        <v>18.73</v>
      </c>
      <c r="X89" s="11"/>
      <c r="Y89" s="11"/>
      <c r="Z89" s="11"/>
    </row>
    <row r="90" spans="6:26" x14ac:dyDescent="0.25">
      <c r="F90" s="48"/>
      <c r="G90" s="26"/>
      <c r="H90" s="26"/>
      <c r="I90" s="27"/>
      <c r="J90" s="27"/>
      <c r="K90" s="27"/>
      <c r="L90" s="27"/>
      <c r="M90" s="27"/>
      <c r="N90" s="168">
        <f>N89/N133</f>
        <v>0.32819513170390363</v>
      </c>
      <c r="O90" s="127"/>
      <c r="P90" s="127"/>
      <c r="Q90" s="127"/>
      <c r="R90" s="135"/>
      <c r="S90" s="135"/>
      <c r="T90" s="135"/>
      <c r="U90" s="127"/>
      <c r="V90" s="169"/>
      <c r="W90" s="169"/>
      <c r="X90" s="11"/>
      <c r="Y90" s="11"/>
      <c r="Z90" s="11"/>
    </row>
    <row r="91" spans="6:26" x14ac:dyDescent="0.25">
      <c r="F91" s="333" t="s">
        <v>59</v>
      </c>
      <c r="G91" s="333"/>
      <c r="H91" s="333"/>
      <c r="I91" s="333"/>
      <c r="J91" s="333"/>
      <c r="K91" s="333"/>
      <c r="L91" s="333"/>
      <c r="M91" s="333"/>
      <c r="N91" s="346"/>
      <c r="O91" s="127"/>
      <c r="P91" s="127"/>
      <c r="Q91" s="127"/>
      <c r="R91" s="135"/>
      <c r="S91" s="135"/>
      <c r="T91" s="135"/>
      <c r="U91" s="146"/>
      <c r="V91" s="169"/>
      <c r="W91" s="169"/>
      <c r="X91" s="11"/>
      <c r="Y91" s="11"/>
      <c r="Z91" s="11"/>
    </row>
    <row r="92" spans="6:26" x14ac:dyDescent="0.25">
      <c r="F92" s="2">
        <v>389</v>
      </c>
      <c r="G92" s="422" t="s">
        <v>60</v>
      </c>
      <c r="H92" s="422"/>
      <c r="I92" s="337">
        <v>200</v>
      </c>
      <c r="J92" s="337"/>
      <c r="K92" s="3">
        <v>0.8</v>
      </c>
      <c r="L92" s="3">
        <v>0.6</v>
      </c>
      <c r="M92" s="3">
        <v>22</v>
      </c>
      <c r="N92" s="43">
        <v>92</v>
      </c>
      <c r="O92" s="173">
        <v>120</v>
      </c>
      <c r="P92" s="173">
        <v>14</v>
      </c>
      <c r="Q92" s="173">
        <v>8</v>
      </c>
      <c r="R92" s="173">
        <v>14</v>
      </c>
      <c r="S92" s="173">
        <v>1.4</v>
      </c>
      <c r="T92" s="173"/>
      <c r="U92" s="173">
        <v>0.02</v>
      </c>
      <c r="V92" s="173">
        <v>0.02</v>
      </c>
      <c r="W92" s="173">
        <v>4</v>
      </c>
      <c r="X92" s="1"/>
      <c r="Y92" s="1"/>
      <c r="Z92" s="1"/>
    </row>
    <row r="93" spans="6:26" hidden="1" x14ac:dyDescent="0.25">
      <c r="F93" s="4"/>
      <c r="G93" s="414" t="s">
        <v>60</v>
      </c>
      <c r="H93" s="414"/>
      <c r="I93" s="8">
        <v>200</v>
      </c>
      <c r="J93" s="8">
        <v>200</v>
      </c>
      <c r="K93" s="3"/>
      <c r="L93" s="3"/>
      <c r="M93" s="3"/>
      <c r="N93" s="43"/>
      <c r="O93" s="176"/>
      <c r="P93" s="176"/>
      <c r="Q93" s="176"/>
      <c r="R93" s="176"/>
      <c r="S93" s="176"/>
      <c r="T93" s="176"/>
      <c r="U93" s="176"/>
      <c r="V93" s="176"/>
      <c r="W93" s="173"/>
      <c r="X93" s="35"/>
      <c r="Y93" s="35"/>
      <c r="Z93" s="35"/>
    </row>
    <row r="94" spans="6:26" x14ac:dyDescent="0.25">
      <c r="F94" s="29">
        <v>425</v>
      </c>
      <c r="G94" s="422" t="s">
        <v>307</v>
      </c>
      <c r="H94" s="422"/>
      <c r="I94" s="337">
        <v>75</v>
      </c>
      <c r="J94" s="337"/>
      <c r="K94" s="3">
        <v>5.89</v>
      </c>
      <c r="L94" s="3">
        <v>5.98</v>
      </c>
      <c r="M94" s="3">
        <v>29.67</v>
      </c>
      <c r="N94" s="43">
        <v>174.36</v>
      </c>
      <c r="O94" s="173">
        <v>49.4</v>
      </c>
      <c r="P94" s="173">
        <v>9.3000000000000007</v>
      </c>
      <c r="Q94" s="173">
        <v>13.1</v>
      </c>
      <c r="R94" s="173">
        <v>32.1</v>
      </c>
      <c r="S94" s="173">
        <v>0.6</v>
      </c>
      <c r="T94" s="173"/>
      <c r="U94" s="173">
        <v>0.12</v>
      </c>
      <c r="V94" s="173">
        <v>0.06</v>
      </c>
      <c r="W94" s="173"/>
    </row>
    <row r="95" spans="6:26" hidden="1" x14ac:dyDescent="0.25">
      <c r="F95" s="4"/>
      <c r="G95" s="382" t="s">
        <v>64</v>
      </c>
      <c r="H95" s="382"/>
      <c r="I95" s="8">
        <v>65</v>
      </c>
      <c r="J95" s="30">
        <v>65</v>
      </c>
      <c r="K95" s="3"/>
      <c r="L95" s="3"/>
      <c r="M95" s="8"/>
      <c r="N95" s="133"/>
      <c r="O95" s="173"/>
      <c r="P95" s="173"/>
      <c r="Q95" s="173"/>
      <c r="R95" s="173"/>
      <c r="S95" s="173"/>
      <c r="T95" s="173"/>
      <c r="U95" s="173"/>
      <c r="V95" s="173"/>
      <c r="W95" s="173"/>
      <c r="X95" s="34"/>
      <c r="Y95" s="34"/>
      <c r="Z95" s="34"/>
    </row>
    <row r="96" spans="6:26" hidden="1" x14ac:dyDescent="0.25">
      <c r="F96" s="4"/>
      <c r="G96" s="382" t="s">
        <v>8</v>
      </c>
      <c r="H96" s="382"/>
      <c r="I96" s="8">
        <v>6</v>
      </c>
      <c r="J96" s="30">
        <v>6</v>
      </c>
      <c r="K96" s="3"/>
      <c r="L96" s="3"/>
      <c r="M96" s="8"/>
      <c r="N96" s="133"/>
      <c r="O96" s="173"/>
      <c r="P96" s="173"/>
      <c r="Q96" s="173"/>
      <c r="R96" s="173"/>
      <c r="S96" s="173"/>
      <c r="T96" s="173"/>
      <c r="U96" s="173"/>
      <c r="V96" s="173"/>
      <c r="W96" s="173"/>
    </row>
    <row r="97" spans="6:27" ht="15.75" hidden="1" x14ac:dyDescent="0.25">
      <c r="F97" s="4"/>
      <c r="G97" s="382" t="s">
        <v>35</v>
      </c>
      <c r="H97" s="382"/>
      <c r="I97" s="8">
        <v>6</v>
      </c>
      <c r="J97" s="30">
        <v>6</v>
      </c>
      <c r="K97" s="3"/>
      <c r="L97" s="3"/>
      <c r="M97" s="8"/>
      <c r="N97" s="133"/>
      <c r="O97" s="173"/>
      <c r="P97" s="173"/>
      <c r="Q97" s="173"/>
      <c r="R97" s="173"/>
      <c r="S97" s="173"/>
      <c r="T97" s="173"/>
      <c r="U97" s="173"/>
      <c r="V97" s="173"/>
      <c r="W97" s="173"/>
      <c r="X97" s="64"/>
      <c r="Y97" s="64"/>
      <c r="Z97" s="64"/>
    </row>
    <row r="98" spans="6:27" hidden="1" x14ac:dyDescent="0.25">
      <c r="F98" s="4"/>
      <c r="G98" s="382" t="s">
        <v>33</v>
      </c>
      <c r="H98" s="382"/>
      <c r="I98" s="8">
        <v>30</v>
      </c>
      <c r="J98" s="30">
        <v>30</v>
      </c>
      <c r="K98" s="3"/>
      <c r="L98" s="3"/>
      <c r="M98" s="8"/>
      <c r="N98" s="133"/>
      <c r="O98" s="173"/>
      <c r="P98" s="173"/>
      <c r="Q98" s="173"/>
      <c r="R98" s="173"/>
      <c r="S98" s="173"/>
      <c r="T98" s="173"/>
      <c r="U98" s="173"/>
      <c r="V98" s="173"/>
      <c r="W98" s="173"/>
    </row>
    <row r="99" spans="6:27" hidden="1" x14ac:dyDescent="0.25">
      <c r="F99" s="4"/>
      <c r="G99" s="382" t="s">
        <v>122</v>
      </c>
      <c r="H99" s="382"/>
      <c r="I99" s="8">
        <v>1</v>
      </c>
      <c r="J99" s="30">
        <v>1</v>
      </c>
      <c r="K99" s="3"/>
      <c r="L99" s="3"/>
      <c r="M99" s="8"/>
      <c r="N99" s="133"/>
      <c r="O99" s="173"/>
      <c r="P99" s="173"/>
      <c r="Q99" s="173"/>
      <c r="R99" s="173"/>
      <c r="S99" s="173"/>
      <c r="T99" s="173"/>
      <c r="U99" s="173"/>
      <c r="V99" s="173"/>
      <c r="W99" s="173"/>
    </row>
    <row r="100" spans="6:27" hidden="1" x14ac:dyDescent="0.25">
      <c r="F100" s="4"/>
      <c r="G100" s="382" t="s">
        <v>10</v>
      </c>
      <c r="H100" s="382"/>
      <c r="I100" s="8">
        <v>3</v>
      </c>
      <c r="J100" s="8">
        <v>3</v>
      </c>
      <c r="K100" s="8"/>
      <c r="L100" s="8"/>
      <c r="M100" s="8"/>
      <c r="N100" s="133"/>
      <c r="O100" s="173"/>
      <c r="P100" s="173"/>
      <c r="Q100" s="173"/>
      <c r="R100" s="173"/>
      <c r="S100" s="173"/>
      <c r="T100" s="173"/>
      <c r="U100" s="173"/>
      <c r="V100" s="173"/>
      <c r="W100" s="173"/>
      <c r="X100" s="1"/>
    </row>
    <row r="101" spans="6:27" hidden="1" x14ac:dyDescent="0.25">
      <c r="F101" s="4"/>
      <c r="G101" s="382" t="s">
        <v>103</v>
      </c>
      <c r="H101" s="382"/>
      <c r="I101" s="8"/>
      <c r="J101" s="8">
        <v>150</v>
      </c>
      <c r="K101" s="8"/>
      <c r="L101" s="8"/>
      <c r="M101" s="8"/>
      <c r="N101" s="133"/>
      <c r="O101" s="173"/>
      <c r="P101" s="173"/>
      <c r="Q101" s="173"/>
      <c r="R101" s="173"/>
      <c r="S101" s="173"/>
      <c r="T101" s="173"/>
      <c r="U101" s="173"/>
      <c r="V101" s="173"/>
      <c r="W101" s="173"/>
      <c r="X101" s="1"/>
    </row>
    <row r="102" spans="6:27" hidden="1" x14ac:dyDescent="0.25">
      <c r="F102" s="4"/>
      <c r="G102" s="382" t="s">
        <v>9</v>
      </c>
      <c r="H102" s="382"/>
      <c r="I102" s="10">
        <v>5</v>
      </c>
      <c r="J102" s="10">
        <v>5</v>
      </c>
      <c r="K102" s="8"/>
      <c r="L102" s="8"/>
      <c r="M102" s="8"/>
      <c r="N102" s="133"/>
      <c r="O102" s="173"/>
      <c r="P102" s="173"/>
      <c r="Q102" s="173"/>
      <c r="R102" s="173"/>
      <c r="S102" s="173"/>
      <c r="T102" s="173"/>
      <c r="U102" s="173"/>
      <c r="V102" s="173"/>
      <c r="W102" s="173"/>
      <c r="X102" s="1"/>
    </row>
    <row r="103" spans="6:27" hidden="1" x14ac:dyDescent="0.25">
      <c r="F103" s="4"/>
      <c r="G103" s="382" t="s">
        <v>104</v>
      </c>
      <c r="H103" s="382"/>
      <c r="I103" s="8">
        <v>25</v>
      </c>
      <c r="J103" s="8">
        <v>25</v>
      </c>
      <c r="K103" s="8"/>
      <c r="L103" s="8"/>
      <c r="M103" s="8"/>
      <c r="N103" s="133"/>
      <c r="O103" s="173"/>
      <c r="P103" s="173"/>
      <c r="Q103" s="173"/>
      <c r="R103" s="173"/>
      <c r="S103" s="173"/>
      <c r="T103" s="173"/>
      <c r="U103" s="173"/>
      <c r="V103" s="173"/>
      <c r="W103" s="173"/>
      <c r="X103" s="1"/>
    </row>
    <row r="104" spans="6:27" x14ac:dyDescent="0.25">
      <c r="F104" s="4"/>
      <c r="G104" s="340" t="s">
        <v>42</v>
      </c>
      <c r="H104" s="340"/>
      <c r="I104" s="341">
        <v>375</v>
      </c>
      <c r="J104" s="342"/>
      <c r="K104" s="3">
        <f>SUM(K92:K103)</f>
        <v>6.6899999999999995</v>
      </c>
      <c r="L104" s="3">
        <f>SUM(L92:L103)</f>
        <v>6.58</v>
      </c>
      <c r="M104" s="3">
        <f>SUM(M92:M103)</f>
        <v>51.67</v>
      </c>
      <c r="N104" s="43">
        <f>SUM(N92:N103)</f>
        <v>266.36</v>
      </c>
      <c r="O104" s="176">
        <f>SUM(O92:O103)</f>
        <v>169.4</v>
      </c>
      <c r="P104" s="176">
        <f t="shared" ref="P104:W104" si="2">SUM(P92:P103)</f>
        <v>23.3</v>
      </c>
      <c r="Q104" s="176">
        <f t="shared" si="2"/>
        <v>21.1</v>
      </c>
      <c r="R104" s="176">
        <f t="shared" si="2"/>
        <v>46.1</v>
      </c>
      <c r="S104" s="176">
        <f t="shared" si="2"/>
        <v>2</v>
      </c>
      <c r="T104" s="176">
        <f t="shared" si="2"/>
        <v>0</v>
      </c>
      <c r="U104" s="176">
        <f t="shared" si="2"/>
        <v>0.13999999999999999</v>
      </c>
      <c r="V104" s="176">
        <f t="shared" si="2"/>
        <v>0.08</v>
      </c>
      <c r="W104" s="176">
        <f t="shared" si="2"/>
        <v>4</v>
      </c>
    </row>
    <row r="105" spans="6:27" x14ac:dyDescent="0.25">
      <c r="F105" s="48"/>
      <c r="G105" s="26"/>
      <c r="H105" s="26"/>
      <c r="I105" s="27"/>
      <c r="J105" s="27"/>
      <c r="K105" s="27"/>
      <c r="L105" s="27"/>
      <c r="M105" s="27"/>
      <c r="N105" s="168">
        <f>N104/N133</f>
        <v>8.8755602205894596E-2</v>
      </c>
      <c r="O105" s="127"/>
      <c r="P105" s="127"/>
      <c r="Q105" s="127"/>
      <c r="R105" s="127"/>
      <c r="S105" s="127"/>
      <c r="T105" s="127"/>
      <c r="U105" s="127"/>
      <c r="V105" s="127"/>
      <c r="W105" s="127"/>
    </row>
    <row r="106" spans="6:27" x14ac:dyDescent="0.25">
      <c r="F106" s="333" t="s">
        <v>74</v>
      </c>
      <c r="G106" s="333"/>
      <c r="H106" s="333"/>
      <c r="I106" s="333"/>
      <c r="J106" s="333"/>
      <c r="K106" s="333"/>
      <c r="L106" s="333"/>
      <c r="M106" s="333"/>
      <c r="N106" s="346"/>
      <c r="O106" s="127"/>
      <c r="P106" s="127"/>
      <c r="Q106" s="127"/>
      <c r="R106" s="127"/>
      <c r="S106" s="127"/>
      <c r="T106" s="127"/>
      <c r="U106" s="127"/>
      <c r="V106" s="127"/>
      <c r="W106" s="127"/>
      <c r="AA106" s="5"/>
    </row>
    <row r="107" spans="6:27" ht="30" customHeight="1" x14ac:dyDescent="0.25">
      <c r="F107" s="29">
        <v>395</v>
      </c>
      <c r="G107" s="416" t="s">
        <v>312</v>
      </c>
      <c r="H107" s="417"/>
      <c r="I107" s="333">
        <v>280</v>
      </c>
      <c r="J107" s="333"/>
      <c r="K107" s="106">
        <v>19.82</v>
      </c>
      <c r="L107" s="9">
        <v>5.0199999999999996</v>
      </c>
      <c r="M107" s="9">
        <v>36.44</v>
      </c>
      <c r="N107" s="105">
        <v>271</v>
      </c>
      <c r="O107" s="173">
        <v>108</v>
      </c>
      <c r="P107" s="173">
        <v>73</v>
      </c>
      <c r="Q107" s="173">
        <v>31.8</v>
      </c>
      <c r="R107" s="173">
        <v>127</v>
      </c>
      <c r="S107" s="173">
        <v>0.63</v>
      </c>
      <c r="T107" s="173">
        <v>53</v>
      </c>
      <c r="U107" s="173">
        <v>1.21</v>
      </c>
      <c r="V107" s="173">
        <v>0.01</v>
      </c>
      <c r="W107" s="169"/>
      <c r="X107" s="11"/>
      <c r="Y107" s="11"/>
      <c r="Z107" s="11"/>
      <c r="AA107" s="5"/>
    </row>
    <row r="108" spans="6:27" ht="59.25" hidden="1" customHeight="1" x14ac:dyDescent="0.25">
      <c r="F108" s="29"/>
      <c r="G108" s="419" t="s">
        <v>311</v>
      </c>
      <c r="H108" s="420"/>
      <c r="I108" s="10">
        <v>270</v>
      </c>
      <c r="J108" s="10">
        <v>280</v>
      </c>
      <c r="K108" s="4"/>
      <c r="L108" s="4"/>
      <c r="M108" s="4"/>
      <c r="N108" s="48"/>
      <c r="O108" s="127"/>
      <c r="P108" s="127"/>
      <c r="Q108" s="127"/>
      <c r="R108" s="127"/>
      <c r="S108" s="127"/>
      <c r="T108" s="146"/>
      <c r="U108" s="127"/>
      <c r="V108" s="169"/>
      <c r="W108" s="135"/>
      <c r="X108" s="1"/>
      <c r="Y108" s="1"/>
      <c r="Z108" s="1"/>
      <c r="AA108" s="5"/>
    </row>
    <row r="109" spans="6:27" hidden="1" x14ac:dyDescent="0.25">
      <c r="F109" s="29"/>
      <c r="G109" s="414"/>
      <c r="H109" s="414"/>
      <c r="I109" s="10"/>
      <c r="J109" s="10"/>
      <c r="K109" s="4"/>
      <c r="L109" s="4"/>
      <c r="M109" s="4"/>
      <c r="N109" s="48"/>
      <c r="O109" s="127"/>
      <c r="P109" s="127"/>
      <c r="Q109" s="127"/>
      <c r="R109" s="127"/>
      <c r="S109" s="127"/>
      <c r="T109" s="127"/>
      <c r="U109" s="127"/>
      <c r="V109" s="169"/>
      <c r="W109" s="169"/>
      <c r="X109" s="11"/>
      <c r="Y109" s="11"/>
      <c r="Z109" s="11"/>
      <c r="AA109" s="5"/>
    </row>
    <row r="110" spans="6:27" ht="28.5" hidden="1" customHeight="1" x14ac:dyDescent="0.25">
      <c r="F110" s="29"/>
      <c r="G110" s="421"/>
      <c r="H110" s="421"/>
      <c r="I110" s="10"/>
      <c r="J110" s="10"/>
      <c r="K110" s="4"/>
      <c r="L110" s="4"/>
      <c r="M110" s="4"/>
      <c r="N110" s="48"/>
      <c r="O110" s="127"/>
      <c r="P110" s="127"/>
      <c r="Q110" s="127"/>
      <c r="R110" s="127"/>
      <c r="S110" s="127"/>
      <c r="T110" s="146"/>
      <c r="U110" s="127"/>
      <c r="V110" s="169"/>
      <c r="W110" s="169"/>
      <c r="X110" s="11"/>
      <c r="Y110" s="11"/>
      <c r="Z110" s="11"/>
      <c r="AA110" s="5"/>
    </row>
    <row r="111" spans="6:27" hidden="1" x14ac:dyDescent="0.25">
      <c r="F111" s="29"/>
      <c r="G111" s="414"/>
      <c r="H111" s="414"/>
      <c r="I111" s="10"/>
      <c r="J111" s="10"/>
      <c r="K111" s="4"/>
      <c r="L111" s="4"/>
      <c r="M111" s="4"/>
      <c r="N111" s="48"/>
      <c r="O111" s="127"/>
      <c r="P111" s="127"/>
      <c r="Q111" s="127"/>
      <c r="R111" s="127"/>
      <c r="S111" s="127"/>
      <c r="T111" s="146"/>
      <c r="U111" s="268"/>
      <c r="V111" s="169"/>
      <c r="W111" s="169"/>
      <c r="X111" s="11"/>
      <c r="Y111" s="11"/>
      <c r="Z111" s="11"/>
      <c r="AA111" s="5"/>
    </row>
    <row r="112" spans="6:27" hidden="1" x14ac:dyDescent="0.25">
      <c r="F112" s="29"/>
      <c r="G112" s="414"/>
      <c r="H112" s="414"/>
      <c r="I112" s="10"/>
      <c r="J112" s="10"/>
      <c r="K112" s="4"/>
      <c r="L112" s="4"/>
      <c r="M112" s="4"/>
      <c r="N112" s="48"/>
      <c r="O112" s="127"/>
      <c r="P112" s="127"/>
      <c r="Q112" s="127"/>
      <c r="R112" s="127"/>
      <c r="S112" s="127"/>
      <c r="T112" s="146"/>
      <c r="U112" s="127"/>
      <c r="V112" s="127"/>
      <c r="W112" s="252"/>
      <c r="X112" s="34"/>
      <c r="Y112" s="34"/>
      <c r="Z112" s="34"/>
      <c r="AA112" s="5"/>
    </row>
    <row r="113" spans="6:27" hidden="1" x14ac:dyDescent="0.25">
      <c r="F113" s="29"/>
      <c r="G113" s="414"/>
      <c r="H113" s="414"/>
      <c r="I113" s="10"/>
      <c r="J113" s="10"/>
      <c r="K113" s="4"/>
      <c r="L113" s="4"/>
      <c r="M113" s="4"/>
      <c r="N113" s="48"/>
      <c r="O113" s="127"/>
      <c r="P113" s="127"/>
      <c r="Q113" s="127"/>
      <c r="R113" s="127"/>
      <c r="S113" s="127"/>
      <c r="T113" s="146"/>
      <c r="U113" s="146"/>
      <c r="V113" s="127"/>
      <c r="W113" s="127"/>
      <c r="AA113" s="5"/>
    </row>
    <row r="114" spans="6:27" hidden="1" x14ac:dyDescent="0.25">
      <c r="F114" s="29"/>
      <c r="G114" s="414"/>
      <c r="H114" s="414"/>
      <c r="I114" s="10"/>
      <c r="J114" s="10"/>
      <c r="K114" s="4"/>
      <c r="L114" s="4"/>
      <c r="M114" s="4"/>
      <c r="N114" s="48"/>
      <c r="O114" s="127"/>
      <c r="P114" s="127"/>
      <c r="Q114" s="127"/>
      <c r="R114" s="127"/>
      <c r="S114" s="127"/>
      <c r="T114" s="127"/>
      <c r="U114" s="146"/>
      <c r="V114" s="169"/>
      <c r="W114" s="169"/>
      <c r="X114" s="11"/>
      <c r="Y114" s="11"/>
      <c r="Z114" s="11"/>
      <c r="AA114" s="5"/>
    </row>
    <row r="115" spans="6:27" hidden="1" x14ac:dyDescent="0.25">
      <c r="F115" s="29"/>
      <c r="G115" s="414"/>
      <c r="H115" s="414"/>
      <c r="I115" s="10"/>
      <c r="J115" s="10"/>
      <c r="K115" s="4"/>
      <c r="L115" s="4"/>
      <c r="M115" s="4"/>
      <c r="N115" s="48"/>
      <c r="O115" s="127"/>
      <c r="P115" s="127"/>
      <c r="Q115" s="127"/>
      <c r="R115" s="127"/>
      <c r="S115" s="127"/>
      <c r="T115" s="127"/>
      <c r="U115" s="127"/>
      <c r="V115" s="127"/>
      <c r="W115" s="127"/>
      <c r="AA115" s="5"/>
    </row>
    <row r="116" spans="6:27" ht="15.75" customHeight="1" x14ac:dyDescent="0.25">
      <c r="F116" s="29">
        <v>76</v>
      </c>
      <c r="G116" s="416" t="s">
        <v>222</v>
      </c>
      <c r="H116" s="417"/>
      <c r="I116" s="333">
        <v>50</v>
      </c>
      <c r="J116" s="333"/>
      <c r="K116" s="9">
        <v>5.0599999999999996</v>
      </c>
      <c r="L116" s="9">
        <v>3.85</v>
      </c>
      <c r="M116" s="9">
        <v>2.39</v>
      </c>
      <c r="N116" s="105">
        <v>83.04</v>
      </c>
      <c r="O116" s="173">
        <v>51.6</v>
      </c>
      <c r="P116" s="173">
        <v>14</v>
      </c>
      <c r="Q116" s="173">
        <v>4.4000000000000004</v>
      </c>
      <c r="R116" s="173">
        <v>30</v>
      </c>
      <c r="S116" s="173">
        <v>0.18</v>
      </c>
      <c r="T116" s="173">
        <v>1</v>
      </c>
      <c r="U116" s="173">
        <v>0.02</v>
      </c>
      <c r="V116" s="173">
        <v>0.04</v>
      </c>
      <c r="W116" s="173">
        <v>0.5</v>
      </c>
      <c r="X116" s="1"/>
      <c r="Y116" s="1"/>
      <c r="Z116" s="1"/>
      <c r="AA116" s="5"/>
    </row>
    <row r="117" spans="6:27" hidden="1" x14ac:dyDescent="0.25">
      <c r="F117" s="49"/>
      <c r="G117" s="414" t="s">
        <v>163</v>
      </c>
      <c r="H117" s="414"/>
      <c r="I117" s="10">
        <v>52</v>
      </c>
      <c r="J117" s="10">
        <v>25</v>
      </c>
      <c r="K117" s="4"/>
      <c r="L117" s="4"/>
      <c r="M117" s="4"/>
      <c r="N117" s="48"/>
      <c r="O117" s="127"/>
      <c r="P117" s="127"/>
      <c r="Q117" s="127"/>
      <c r="R117" s="127"/>
      <c r="S117" s="127"/>
      <c r="T117" s="127"/>
      <c r="U117" s="268"/>
      <c r="V117" s="169"/>
      <c r="W117" s="169"/>
      <c r="X117" s="11"/>
      <c r="Y117" s="11"/>
      <c r="Z117" s="11"/>
      <c r="AA117" s="5"/>
    </row>
    <row r="118" spans="6:27" hidden="1" x14ac:dyDescent="0.25">
      <c r="F118" s="49"/>
      <c r="G118" s="414" t="s">
        <v>49</v>
      </c>
      <c r="H118" s="414"/>
      <c r="I118" s="10">
        <v>27</v>
      </c>
      <c r="J118" s="10">
        <v>23</v>
      </c>
      <c r="K118" s="4"/>
      <c r="L118" s="4"/>
      <c r="M118" s="4"/>
      <c r="N118" s="48"/>
      <c r="O118" s="127"/>
      <c r="P118" s="127"/>
      <c r="Q118" s="127"/>
      <c r="R118" s="127"/>
      <c r="S118" s="127"/>
      <c r="T118" s="127"/>
      <c r="U118" s="268"/>
      <c r="V118" s="169"/>
      <c r="W118" s="169"/>
      <c r="X118" s="11"/>
      <c r="Y118" s="11"/>
      <c r="Z118" s="11"/>
      <c r="AA118" s="5"/>
    </row>
    <row r="119" spans="6:27" ht="15" hidden="1" customHeight="1" x14ac:dyDescent="0.25">
      <c r="F119" s="49"/>
      <c r="G119" s="414" t="s">
        <v>10</v>
      </c>
      <c r="H119" s="414"/>
      <c r="I119" s="10">
        <v>2</v>
      </c>
      <c r="J119" s="10">
        <v>2</v>
      </c>
      <c r="K119" s="4"/>
      <c r="L119" s="4"/>
      <c r="M119" s="4"/>
      <c r="N119" s="48"/>
      <c r="O119" s="127"/>
      <c r="P119" s="127"/>
      <c r="Q119" s="127"/>
      <c r="R119" s="127"/>
      <c r="S119" s="127"/>
      <c r="T119" s="127"/>
      <c r="U119" s="268"/>
      <c r="V119" s="169"/>
      <c r="W119" s="169"/>
      <c r="X119" s="11"/>
      <c r="Y119" s="11"/>
      <c r="Z119" s="11"/>
      <c r="AA119" s="5"/>
    </row>
    <row r="120" spans="6:27" ht="29.25" customHeight="1" x14ac:dyDescent="0.25">
      <c r="F120" s="29"/>
      <c r="G120" s="415" t="s">
        <v>17</v>
      </c>
      <c r="H120" s="415"/>
      <c r="I120" s="333">
        <v>50</v>
      </c>
      <c r="J120" s="333"/>
      <c r="K120" s="9">
        <v>3.6</v>
      </c>
      <c r="L120" s="9">
        <v>0.56000000000000005</v>
      </c>
      <c r="M120" s="9">
        <v>23.1</v>
      </c>
      <c r="N120" s="105">
        <v>118</v>
      </c>
      <c r="O120" s="173">
        <v>43.48</v>
      </c>
      <c r="P120" s="173">
        <v>6.25</v>
      </c>
      <c r="Q120" s="173">
        <v>10.6</v>
      </c>
      <c r="R120" s="173">
        <v>57.8</v>
      </c>
      <c r="S120" s="173">
        <v>1.8</v>
      </c>
      <c r="T120" s="173"/>
      <c r="U120" s="173">
        <v>0.13</v>
      </c>
      <c r="V120" s="173">
        <v>0.14000000000000001</v>
      </c>
      <c r="W120" s="135"/>
      <c r="X120" s="1"/>
      <c r="Y120" s="1"/>
      <c r="Z120" s="1"/>
      <c r="AA120" s="5"/>
    </row>
    <row r="121" spans="6:27" ht="28.5" customHeight="1" x14ac:dyDescent="0.25">
      <c r="F121" s="29"/>
      <c r="G121" s="416" t="s">
        <v>38</v>
      </c>
      <c r="H121" s="417"/>
      <c r="I121" s="346">
        <v>50</v>
      </c>
      <c r="J121" s="348"/>
      <c r="K121" s="9">
        <v>3.8</v>
      </c>
      <c r="L121" s="9">
        <v>0.8</v>
      </c>
      <c r="M121" s="9">
        <v>23.9</v>
      </c>
      <c r="N121" s="105">
        <v>117</v>
      </c>
      <c r="O121" s="173">
        <v>43</v>
      </c>
      <c r="P121" s="173">
        <v>6</v>
      </c>
      <c r="Q121" s="173">
        <v>10</v>
      </c>
      <c r="R121" s="173">
        <v>57</v>
      </c>
      <c r="S121" s="173">
        <v>1.8</v>
      </c>
      <c r="T121" s="173"/>
      <c r="U121" s="173">
        <v>0.13</v>
      </c>
      <c r="V121" s="173">
        <v>0.14000000000000001</v>
      </c>
      <c r="W121" s="135"/>
      <c r="X121" s="1"/>
      <c r="Y121" s="1"/>
      <c r="Z121" s="1"/>
      <c r="AA121" s="5"/>
    </row>
    <row r="122" spans="6:27" ht="17.25" customHeight="1" x14ac:dyDescent="0.25">
      <c r="F122" s="29">
        <v>268</v>
      </c>
      <c r="G122" s="418" t="s">
        <v>68</v>
      </c>
      <c r="H122" s="418"/>
      <c r="I122" s="337">
        <v>200</v>
      </c>
      <c r="J122" s="337"/>
      <c r="K122" s="3">
        <v>2.3199999999999998</v>
      </c>
      <c r="L122" s="3">
        <v>2.56</v>
      </c>
      <c r="M122" s="3">
        <v>13.72</v>
      </c>
      <c r="N122" s="43">
        <v>87</v>
      </c>
      <c r="O122" s="173">
        <v>8.6</v>
      </c>
      <c r="P122" s="173">
        <v>11.1</v>
      </c>
      <c r="Q122" s="173">
        <v>1.4</v>
      </c>
      <c r="R122" s="173">
        <v>2.8</v>
      </c>
      <c r="S122" s="173">
        <v>0.28000000000000003</v>
      </c>
      <c r="T122" s="173"/>
      <c r="U122" s="173"/>
      <c r="V122" s="173"/>
      <c r="W122" s="173">
        <v>0.03</v>
      </c>
      <c r="AA122" s="5"/>
    </row>
    <row r="123" spans="6:27" x14ac:dyDescent="0.25">
      <c r="F123" s="4"/>
      <c r="G123" s="384" t="s">
        <v>42</v>
      </c>
      <c r="H123" s="384"/>
      <c r="I123" s="341">
        <f>I107+I116+I120+I121+I122</f>
        <v>630</v>
      </c>
      <c r="J123" s="342"/>
      <c r="K123" s="3">
        <f t="shared" ref="K123:W123" si="3">SUM(K107:K122)</f>
        <v>34.6</v>
      </c>
      <c r="L123" s="3">
        <f t="shared" si="3"/>
        <v>12.790000000000001</v>
      </c>
      <c r="M123" s="3">
        <f t="shared" si="3"/>
        <v>99.55</v>
      </c>
      <c r="N123" s="43">
        <f t="shared" si="3"/>
        <v>676.04</v>
      </c>
      <c r="O123" s="107">
        <f t="shared" si="3"/>
        <v>254.67999999999998</v>
      </c>
      <c r="P123" s="107">
        <f t="shared" si="3"/>
        <v>110.35</v>
      </c>
      <c r="Q123" s="107">
        <f t="shared" si="3"/>
        <v>58.2</v>
      </c>
      <c r="R123" s="107">
        <f t="shared" si="3"/>
        <v>274.60000000000002</v>
      </c>
      <c r="S123" s="107">
        <f t="shared" si="3"/>
        <v>4.6900000000000004</v>
      </c>
      <c r="T123" s="107">
        <f t="shared" si="3"/>
        <v>54</v>
      </c>
      <c r="U123" s="107">
        <f t="shared" si="3"/>
        <v>1.4899999999999998</v>
      </c>
      <c r="V123" s="107">
        <f t="shared" si="3"/>
        <v>0.33</v>
      </c>
      <c r="W123" s="107">
        <f t="shared" si="3"/>
        <v>0.53</v>
      </c>
      <c r="X123" s="34"/>
      <c r="Y123" s="34"/>
      <c r="Z123" s="34"/>
      <c r="AA123" s="5"/>
    </row>
    <row r="124" spans="6:27" x14ac:dyDescent="0.25">
      <c r="F124" s="48"/>
      <c r="G124" s="26"/>
      <c r="H124" s="26"/>
      <c r="I124" s="27"/>
      <c r="J124" s="27"/>
      <c r="K124" s="27"/>
      <c r="L124" s="27"/>
      <c r="M124" s="27"/>
      <c r="N124" s="168">
        <f>N123/N133</f>
        <v>0.22526782292864161</v>
      </c>
      <c r="O124" s="127"/>
      <c r="P124" s="127"/>
      <c r="Q124" s="127"/>
      <c r="R124" s="127"/>
      <c r="S124" s="127"/>
      <c r="T124" s="127"/>
      <c r="U124" s="127"/>
      <c r="V124" s="127"/>
      <c r="W124" s="252"/>
      <c r="X124" s="34"/>
      <c r="Y124" s="34"/>
      <c r="Z124" s="34"/>
      <c r="AA124" s="5"/>
    </row>
    <row r="125" spans="6:27" x14ac:dyDescent="0.25">
      <c r="F125" s="48"/>
      <c r="G125" s="41" t="s">
        <v>70</v>
      </c>
      <c r="H125" s="42"/>
      <c r="I125" s="3"/>
      <c r="J125" s="43">
        <v>6</v>
      </c>
      <c r="K125" s="27"/>
      <c r="L125" s="27"/>
      <c r="M125" s="27"/>
      <c r="N125" s="168"/>
      <c r="O125" s="127"/>
      <c r="P125" s="127"/>
      <c r="Q125" s="127"/>
      <c r="R125" s="127"/>
      <c r="S125" s="127"/>
      <c r="T125" s="127"/>
      <c r="U125" s="127"/>
      <c r="V125" s="127"/>
      <c r="W125" s="252"/>
      <c r="X125" s="34"/>
      <c r="Y125" s="34"/>
      <c r="Z125" s="34"/>
      <c r="AA125" s="5"/>
    </row>
    <row r="126" spans="6:27" ht="14.25" customHeight="1" x14ac:dyDescent="0.3">
      <c r="F126" s="333" t="s">
        <v>71</v>
      </c>
      <c r="G126" s="333"/>
      <c r="H126" s="333"/>
      <c r="I126" s="333"/>
      <c r="J126" s="333"/>
      <c r="K126" s="333"/>
      <c r="L126" s="333"/>
      <c r="M126" s="333"/>
      <c r="N126" s="346"/>
      <c r="O126" s="127"/>
      <c r="P126" s="127"/>
      <c r="Q126" s="127"/>
      <c r="R126" s="127"/>
      <c r="S126" s="127"/>
      <c r="T126" s="127"/>
      <c r="U126" s="272"/>
      <c r="V126" s="127"/>
      <c r="W126" s="127"/>
      <c r="AA126" s="5"/>
    </row>
    <row r="127" spans="6:27" x14ac:dyDescent="0.25">
      <c r="F127" s="10">
        <v>385</v>
      </c>
      <c r="G127" s="391" t="s">
        <v>33</v>
      </c>
      <c r="H127" s="391"/>
      <c r="I127" s="337">
        <v>200</v>
      </c>
      <c r="J127" s="337"/>
      <c r="K127" s="3">
        <v>5.8</v>
      </c>
      <c r="L127" s="3">
        <v>5</v>
      </c>
      <c r="M127" s="3">
        <v>9.6</v>
      </c>
      <c r="N127" s="43">
        <v>107</v>
      </c>
      <c r="O127" s="173">
        <v>292</v>
      </c>
      <c r="P127" s="173">
        <v>240</v>
      </c>
      <c r="Q127" s="173">
        <v>28</v>
      </c>
      <c r="R127" s="173">
        <v>180</v>
      </c>
      <c r="S127" s="173">
        <v>0.2</v>
      </c>
      <c r="T127" s="173">
        <v>40</v>
      </c>
      <c r="U127" s="173">
        <v>0.08</v>
      </c>
      <c r="V127" s="173">
        <v>0.3</v>
      </c>
      <c r="W127" s="173">
        <v>2.6</v>
      </c>
      <c r="X127" s="11"/>
      <c r="Y127" s="11"/>
      <c r="Z127" s="11"/>
      <c r="AA127" s="5"/>
    </row>
    <row r="128" spans="6:27" hidden="1" x14ac:dyDescent="0.25">
      <c r="F128" s="39"/>
      <c r="G128" s="408" t="s">
        <v>33</v>
      </c>
      <c r="H128" s="353"/>
      <c r="I128" s="8">
        <v>210</v>
      </c>
      <c r="J128" s="8">
        <v>200</v>
      </c>
      <c r="K128" s="3"/>
      <c r="L128" s="3"/>
      <c r="M128" s="3"/>
      <c r="N128" s="43"/>
      <c r="O128" s="127"/>
      <c r="P128" s="127"/>
      <c r="Q128" s="127"/>
      <c r="R128" s="127"/>
      <c r="S128" s="127"/>
      <c r="T128" s="127"/>
      <c r="U128" s="147"/>
      <c r="V128" s="169"/>
      <c r="W128" s="97"/>
      <c r="X128" s="15"/>
      <c r="Y128" s="15"/>
      <c r="Z128" s="15"/>
      <c r="AA128" s="5"/>
    </row>
    <row r="129" spans="6:27" hidden="1" x14ac:dyDescent="0.25">
      <c r="F129" s="4"/>
      <c r="G129" s="374"/>
      <c r="H129" s="374"/>
      <c r="I129" s="337"/>
      <c r="J129" s="337"/>
      <c r="K129" s="3"/>
      <c r="L129" s="3"/>
      <c r="M129" s="3"/>
      <c r="N129" s="43"/>
      <c r="O129" s="127"/>
      <c r="P129" s="127"/>
      <c r="Q129" s="127"/>
      <c r="R129" s="127"/>
      <c r="S129" s="127"/>
      <c r="T129" s="127"/>
      <c r="U129" s="147"/>
      <c r="V129" s="169"/>
      <c r="W129" s="97"/>
      <c r="X129" s="15"/>
      <c r="Y129" s="15"/>
      <c r="Z129" s="15"/>
      <c r="AA129" s="5"/>
    </row>
    <row r="130" spans="6:27" ht="24.75" customHeight="1" x14ac:dyDescent="0.25">
      <c r="F130" s="4"/>
      <c r="G130" s="413" t="s">
        <v>38</v>
      </c>
      <c r="H130" s="413"/>
      <c r="I130" s="333">
        <v>20</v>
      </c>
      <c r="J130" s="333"/>
      <c r="K130" s="9">
        <v>1.5</v>
      </c>
      <c r="L130" s="9">
        <v>0.3</v>
      </c>
      <c r="M130" s="9">
        <v>9.5</v>
      </c>
      <c r="N130" s="105">
        <v>47</v>
      </c>
      <c r="O130" s="200">
        <v>17.2</v>
      </c>
      <c r="P130" s="200">
        <v>2.4</v>
      </c>
      <c r="Q130" s="200">
        <v>4</v>
      </c>
      <c r="R130" s="200">
        <v>23</v>
      </c>
      <c r="S130" s="200">
        <v>0.7</v>
      </c>
      <c r="T130" s="200"/>
      <c r="U130" s="200">
        <v>0.05</v>
      </c>
      <c r="V130" s="200">
        <v>5.5E-2</v>
      </c>
      <c r="W130" s="97"/>
      <c r="X130" s="15"/>
      <c r="Y130" s="15"/>
      <c r="Z130" s="15"/>
      <c r="AA130" s="5"/>
    </row>
    <row r="131" spans="6:27" x14ac:dyDescent="0.25">
      <c r="F131" s="4"/>
      <c r="G131" s="384" t="s">
        <v>42</v>
      </c>
      <c r="H131" s="384"/>
      <c r="I131" s="341">
        <f>I127+I130</f>
        <v>220</v>
      </c>
      <c r="J131" s="342"/>
      <c r="K131" s="3">
        <f>SUM(K127:K130)</f>
        <v>7.3</v>
      </c>
      <c r="L131" s="3">
        <f>SUM(L127:L130)</f>
        <v>5.3</v>
      </c>
      <c r="M131" s="3">
        <f>SUM(M127:M130)</f>
        <v>19.100000000000001</v>
      </c>
      <c r="N131" s="43">
        <f>SUM(N127:N130)</f>
        <v>154</v>
      </c>
      <c r="O131" s="107">
        <f>SUM(O127:O130)</f>
        <v>309.2</v>
      </c>
      <c r="P131" s="107">
        <f t="shared" ref="P131:W131" si="4">SUM(P127:P130)</f>
        <v>242.4</v>
      </c>
      <c r="Q131" s="107">
        <f t="shared" si="4"/>
        <v>32</v>
      </c>
      <c r="R131" s="107">
        <f t="shared" si="4"/>
        <v>203</v>
      </c>
      <c r="S131" s="107">
        <f t="shared" si="4"/>
        <v>0.89999999999999991</v>
      </c>
      <c r="T131" s="107">
        <f t="shared" si="4"/>
        <v>40</v>
      </c>
      <c r="U131" s="107">
        <f t="shared" si="4"/>
        <v>0.13</v>
      </c>
      <c r="V131" s="107">
        <f t="shared" si="4"/>
        <v>0.35499999999999998</v>
      </c>
      <c r="W131" s="107">
        <f t="shared" si="4"/>
        <v>2.6</v>
      </c>
      <c r="X131" s="11"/>
      <c r="Y131" s="11"/>
      <c r="Z131" s="11"/>
      <c r="AA131" s="5"/>
    </row>
    <row r="132" spans="6:27" x14ac:dyDescent="0.25">
      <c r="F132" s="4"/>
      <c r="G132" s="385"/>
      <c r="H132" s="385"/>
      <c r="I132" s="3"/>
      <c r="J132" s="3"/>
      <c r="K132" s="3"/>
      <c r="L132" s="3"/>
      <c r="M132" s="3"/>
      <c r="N132" s="192">
        <f>N131/N133</f>
        <v>5.1315372952799851E-2</v>
      </c>
      <c r="O132" s="130"/>
      <c r="P132" s="130"/>
      <c r="Q132" s="130"/>
      <c r="R132" s="130"/>
      <c r="S132" s="130"/>
      <c r="T132" s="130"/>
      <c r="U132" s="148"/>
      <c r="V132" s="130"/>
      <c r="W132" s="130"/>
      <c r="X132" s="11"/>
      <c r="Y132" s="11"/>
      <c r="Z132" s="11"/>
      <c r="AA132" s="5"/>
    </row>
    <row r="133" spans="6:27" ht="18.75" x14ac:dyDescent="0.3">
      <c r="F133" s="4"/>
      <c r="G133" s="386" t="s">
        <v>73</v>
      </c>
      <c r="H133" s="386"/>
      <c r="I133" s="341">
        <f>I35+I41+I89+I104+I123+I131</f>
        <v>2920</v>
      </c>
      <c r="J133" s="342"/>
      <c r="K133" s="46">
        <f t="shared" ref="K133:W133" si="5">K35+K41+K89+K104+K123+K131</f>
        <v>109.27999999999999</v>
      </c>
      <c r="L133" s="46">
        <f t="shared" si="5"/>
        <v>99.060000000000016</v>
      </c>
      <c r="M133" s="46">
        <f t="shared" si="5"/>
        <v>436.44000000000005</v>
      </c>
      <c r="N133" s="210">
        <f t="shared" si="5"/>
        <v>3001.05</v>
      </c>
      <c r="O133" s="107">
        <f t="shared" si="5"/>
        <v>1833.0900000000001</v>
      </c>
      <c r="P133" s="107">
        <f t="shared" si="5"/>
        <v>730.28</v>
      </c>
      <c r="Q133" s="107">
        <f t="shared" si="5"/>
        <v>247.26</v>
      </c>
      <c r="R133" s="107">
        <f t="shared" si="5"/>
        <v>1081.02</v>
      </c>
      <c r="S133" s="107">
        <f t="shared" si="5"/>
        <v>19.02</v>
      </c>
      <c r="T133" s="107">
        <f t="shared" si="5"/>
        <v>369.1</v>
      </c>
      <c r="U133" s="107">
        <f t="shared" si="5"/>
        <v>2.5719999999999996</v>
      </c>
      <c r="V133" s="107">
        <f t="shared" si="5"/>
        <v>1.6739999999999999</v>
      </c>
      <c r="W133" s="107">
        <f t="shared" si="5"/>
        <v>57.440000000000005</v>
      </c>
      <c r="X133" s="1"/>
      <c r="Y133" s="1"/>
      <c r="Z133" s="1"/>
      <c r="AA133" s="5"/>
    </row>
    <row r="134" spans="6:27" ht="18.75" x14ac:dyDescent="0.3">
      <c r="G134" s="139"/>
      <c r="H134" s="139"/>
      <c r="I134" s="15"/>
      <c r="J134" s="11"/>
    </row>
    <row r="135" spans="6:27" ht="18.75" x14ac:dyDescent="0.3">
      <c r="G135" s="139"/>
      <c r="H135" s="139"/>
      <c r="I135" s="15"/>
      <c r="J135" s="11"/>
      <c r="K135" s="64"/>
      <c r="L135" s="64"/>
      <c r="M135" s="64"/>
    </row>
    <row r="136" spans="6:27" ht="18.75" x14ac:dyDescent="0.3">
      <c r="G136" s="139"/>
      <c r="H136" s="139"/>
      <c r="I136" s="15"/>
      <c r="J136" s="11"/>
      <c r="K136" s="149"/>
      <c r="L136" s="149"/>
      <c r="M136" s="149"/>
    </row>
    <row r="137" spans="6:27" ht="18.75" x14ac:dyDescent="0.3">
      <c r="G137" s="139"/>
      <c r="H137" s="139"/>
      <c r="I137" s="15"/>
      <c r="J137" s="11"/>
    </row>
  </sheetData>
  <sheetProtection selectLockedCells="1" selectUnlockedCells="1"/>
  <mergeCells count="153">
    <mergeCell ref="I131:J131"/>
    <mergeCell ref="I133:J133"/>
    <mergeCell ref="F1:N3"/>
    <mergeCell ref="F4:N4"/>
    <mergeCell ref="F5:N5"/>
    <mergeCell ref="F13:F15"/>
    <mergeCell ref="G13:H15"/>
    <mergeCell ref="I13:J13"/>
    <mergeCell ref="K13:M14"/>
    <mergeCell ref="N13:N15"/>
    <mergeCell ref="I14:I15"/>
    <mergeCell ref="J14:J15"/>
    <mergeCell ref="F16:N16"/>
    <mergeCell ref="G17:H17"/>
    <mergeCell ref="I17:J17"/>
    <mergeCell ref="G18:H18"/>
    <mergeCell ref="G19:H19"/>
    <mergeCell ref="G20:H20"/>
    <mergeCell ref="G21:H21"/>
    <mergeCell ref="G25:H25"/>
    <mergeCell ref="G26:H26"/>
    <mergeCell ref="G22:H22"/>
    <mergeCell ref="G23:H23"/>
    <mergeCell ref="G24:H24"/>
    <mergeCell ref="I25:J25"/>
    <mergeCell ref="G27:H27"/>
    <mergeCell ref="G29:H29"/>
    <mergeCell ref="I29:J29"/>
    <mergeCell ref="G30:H30"/>
    <mergeCell ref="I30:J30"/>
    <mergeCell ref="I28:J28"/>
    <mergeCell ref="G31:H31"/>
    <mergeCell ref="G32:H32"/>
    <mergeCell ref="G33:H33"/>
    <mergeCell ref="G34:H34"/>
    <mergeCell ref="G35:H35"/>
    <mergeCell ref="F37:N37"/>
    <mergeCell ref="I35:J35"/>
    <mergeCell ref="G38:H38"/>
    <mergeCell ref="I38:J38"/>
    <mergeCell ref="G40:H40"/>
    <mergeCell ref="G41:H41"/>
    <mergeCell ref="G39:H39"/>
    <mergeCell ref="I39:J39"/>
    <mergeCell ref="I40:J40"/>
    <mergeCell ref="I41:J41"/>
    <mergeCell ref="F43:N43"/>
    <mergeCell ref="G44:H44"/>
    <mergeCell ref="I44:J44"/>
    <mergeCell ref="G45:H45"/>
    <mergeCell ref="G46:H46"/>
    <mergeCell ref="G47:H47"/>
    <mergeCell ref="G48:H48"/>
    <mergeCell ref="G49:H49"/>
    <mergeCell ref="G50:H50"/>
    <mergeCell ref="G51:H51"/>
    <mergeCell ref="G52:H52"/>
    <mergeCell ref="I52:J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I62:J62"/>
    <mergeCell ref="G63:H63"/>
    <mergeCell ref="G64:H64"/>
    <mergeCell ref="G65:H65"/>
    <mergeCell ref="G72:H72"/>
    <mergeCell ref="G73:H73"/>
    <mergeCell ref="G70:H70"/>
    <mergeCell ref="G71:H71"/>
    <mergeCell ref="G74:H74"/>
    <mergeCell ref="G66:H66"/>
    <mergeCell ref="G67:H67"/>
    <mergeCell ref="G68:H68"/>
    <mergeCell ref="G69:H69"/>
    <mergeCell ref="I74:J74"/>
    <mergeCell ref="G75:H75"/>
    <mergeCell ref="G76:H76"/>
    <mergeCell ref="G77:H77"/>
    <mergeCell ref="G78:H78"/>
    <mergeCell ref="G80:H80"/>
    <mergeCell ref="G81:H81"/>
    <mergeCell ref="G83:H83"/>
    <mergeCell ref="I83:J83"/>
    <mergeCell ref="G82:H82"/>
    <mergeCell ref="I82:J82"/>
    <mergeCell ref="G84:H84"/>
    <mergeCell ref="I84:J84"/>
    <mergeCell ref="G85:H85"/>
    <mergeCell ref="G86:H86"/>
    <mergeCell ref="G87:H87"/>
    <mergeCell ref="G88:H88"/>
    <mergeCell ref="G89:H89"/>
    <mergeCell ref="F91:N91"/>
    <mergeCell ref="I89:J89"/>
    <mergeCell ref="G92:H92"/>
    <mergeCell ref="I92:J92"/>
    <mergeCell ref="G93:H93"/>
    <mergeCell ref="G94:H94"/>
    <mergeCell ref="I94:J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F106:N106"/>
    <mergeCell ref="G107:H107"/>
    <mergeCell ref="I107:J107"/>
    <mergeCell ref="I104:J104"/>
    <mergeCell ref="G108:H108"/>
    <mergeCell ref="G109:H109"/>
    <mergeCell ref="G110:H110"/>
    <mergeCell ref="G111:H111"/>
    <mergeCell ref="G112:H112"/>
    <mergeCell ref="G113:H113"/>
    <mergeCell ref="I121:J121"/>
    <mergeCell ref="G114:H114"/>
    <mergeCell ref="G115:H115"/>
    <mergeCell ref="G116:H116"/>
    <mergeCell ref="I116:J116"/>
    <mergeCell ref="G117:H117"/>
    <mergeCell ref="G118:H118"/>
    <mergeCell ref="I130:J130"/>
    <mergeCell ref="G123:H123"/>
    <mergeCell ref="F126:N126"/>
    <mergeCell ref="I123:J123"/>
    <mergeCell ref="G119:H119"/>
    <mergeCell ref="G120:H120"/>
    <mergeCell ref="G121:H121"/>
    <mergeCell ref="G122:H122"/>
    <mergeCell ref="I122:J122"/>
    <mergeCell ref="I120:J120"/>
    <mergeCell ref="O13:W14"/>
    <mergeCell ref="G133:H133"/>
    <mergeCell ref="G127:H127"/>
    <mergeCell ref="I127:J127"/>
    <mergeCell ref="G128:H128"/>
    <mergeCell ref="G130:H130"/>
    <mergeCell ref="G131:H131"/>
    <mergeCell ref="G132:H132"/>
    <mergeCell ref="G129:H129"/>
    <mergeCell ref="I129:J129"/>
  </mergeCells>
  <pageMargins left="0.7" right="0.7" top="0.75" bottom="0.75" header="0.51180555555555551" footer="0.51180555555555551"/>
  <pageSetup paperSize="9" firstPageNumber="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8"/>
  <sheetViews>
    <sheetView view="pageBreakPreview" topLeftCell="F34" zoomScale="110" zoomScaleNormal="200" zoomScaleSheetLayoutView="110" workbookViewId="0">
      <selection activeCell="G76" sqref="G76:H76"/>
    </sheetView>
  </sheetViews>
  <sheetFormatPr defaultRowHeight="15" x14ac:dyDescent="0.25"/>
  <cols>
    <col min="1" max="5" width="0" hidden="1" customWidth="1"/>
    <col min="6" max="6" width="6" customWidth="1"/>
    <col min="8" max="8" width="14.7109375" customWidth="1"/>
    <col min="9" max="9" width="7.5703125" customWidth="1"/>
    <col min="10" max="10" width="6.42578125" customWidth="1"/>
    <col min="11" max="12" width="7.42578125" customWidth="1"/>
    <col min="13" max="13" width="9.5703125" customWidth="1"/>
    <col min="14" max="14" width="11.140625" customWidth="1"/>
    <col min="15" max="15" width="5.5703125" customWidth="1"/>
    <col min="16" max="16" width="6.140625" customWidth="1"/>
    <col min="17" max="17" width="4.5703125" customWidth="1"/>
    <col min="18" max="18" width="6.140625" customWidth="1"/>
    <col min="19" max="19" width="3.85546875" customWidth="1"/>
    <col min="20" max="22" width="4.5703125" customWidth="1"/>
    <col min="23" max="23" width="5.28515625" customWidth="1"/>
    <col min="24" max="24" width="4.5703125" hidden="1" customWidth="1"/>
    <col min="27" max="27" width="9.140625" style="5"/>
    <col min="28" max="28" width="23.42578125" style="5" customWidth="1"/>
    <col min="29" max="37" width="9.140625" style="5"/>
  </cols>
  <sheetData>
    <row r="1" spans="1:24" ht="15" customHeight="1" x14ac:dyDescent="0.25">
      <c r="A1" s="51"/>
      <c r="B1" s="52"/>
      <c r="C1" s="52"/>
      <c r="D1" s="52"/>
      <c r="E1" s="52"/>
      <c r="F1" s="320" t="s">
        <v>260</v>
      </c>
      <c r="G1" s="320"/>
      <c r="H1" s="320"/>
      <c r="I1" s="320"/>
      <c r="J1" s="320"/>
      <c r="K1" s="320"/>
      <c r="L1" s="320"/>
      <c r="M1" s="320"/>
      <c r="N1" s="320"/>
      <c r="O1" s="162"/>
      <c r="P1" s="162"/>
      <c r="Q1" s="162"/>
      <c r="R1" s="162"/>
      <c r="S1" s="162"/>
      <c r="T1" s="162"/>
      <c r="U1" s="162"/>
      <c r="V1" s="162"/>
      <c r="W1" s="162"/>
    </row>
    <row r="2" spans="1:24" x14ac:dyDescent="0.25">
      <c r="A2" s="52"/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  <c r="O2" s="162"/>
      <c r="P2" s="162"/>
      <c r="Q2" s="162"/>
      <c r="R2" s="162"/>
      <c r="S2" s="162"/>
      <c r="T2" s="162"/>
      <c r="U2" s="162"/>
      <c r="V2" s="162"/>
      <c r="W2" s="162"/>
    </row>
    <row r="3" spans="1:24" x14ac:dyDescent="0.25">
      <c r="A3" s="52"/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  <c r="O3" s="162"/>
      <c r="P3" s="162"/>
      <c r="Q3" s="162"/>
      <c r="R3" s="162"/>
      <c r="S3" s="162"/>
      <c r="T3" s="162"/>
      <c r="U3" s="162"/>
      <c r="V3" s="162"/>
      <c r="W3" s="162"/>
    </row>
    <row r="4" spans="1:24" ht="15.75" customHeight="1" x14ac:dyDescent="0.25">
      <c r="F4" s="322" t="s">
        <v>298</v>
      </c>
      <c r="G4" s="322"/>
      <c r="H4" s="322"/>
      <c r="I4" s="322"/>
      <c r="J4" s="322"/>
      <c r="K4" s="322"/>
      <c r="L4" s="322"/>
      <c r="M4" s="322"/>
      <c r="N4" s="322"/>
      <c r="O4" s="15"/>
      <c r="P4" s="15"/>
      <c r="Q4" s="15"/>
      <c r="R4" s="15"/>
      <c r="S4" s="15"/>
      <c r="T4" s="15"/>
      <c r="U4" s="15"/>
      <c r="V4" s="15"/>
      <c r="W4" s="15"/>
    </row>
    <row r="5" spans="1:24" ht="14.25" customHeight="1" x14ac:dyDescent="0.25">
      <c r="F5" s="322" t="s">
        <v>113</v>
      </c>
      <c r="G5" s="322"/>
      <c r="H5" s="322"/>
      <c r="I5" s="322"/>
      <c r="J5" s="322"/>
      <c r="K5" s="322"/>
      <c r="L5" s="322"/>
      <c r="M5" s="322"/>
      <c r="N5" s="322"/>
      <c r="O5" s="15"/>
      <c r="P5" s="15"/>
      <c r="Q5" s="15"/>
      <c r="R5" s="15"/>
      <c r="S5" s="15"/>
      <c r="T5" s="15"/>
      <c r="U5" s="15"/>
      <c r="V5" s="15"/>
      <c r="W5" s="15"/>
    </row>
    <row r="6" spans="1:24" hidden="1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4" hidden="1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4" hidden="1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4" hidden="1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4" hidden="1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4" hidden="1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4" ht="3" customHeight="1" x14ac:dyDescent="0.25"/>
    <row r="13" spans="1:24" ht="15" customHeight="1" x14ac:dyDescent="0.25">
      <c r="F13" s="398" t="s">
        <v>24</v>
      </c>
      <c r="G13" s="399" t="s">
        <v>25</v>
      </c>
      <c r="H13" s="399"/>
      <c r="I13" s="400" t="s">
        <v>26</v>
      </c>
      <c r="J13" s="400"/>
      <c r="K13" s="398" t="s">
        <v>12</v>
      </c>
      <c r="L13" s="398"/>
      <c r="M13" s="398"/>
      <c r="N13" s="399" t="s">
        <v>13</v>
      </c>
      <c r="O13" s="327" t="s">
        <v>336</v>
      </c>
      <c r="P13" s="328"/>
      <c r="Q13" s="328"/>
      <c r="R13" s="328"/>
      <c r="S13" s="328"/>
      <c r="T13" s="328"/>
      <c r="U13" s="328"/>
      <c r="V13" s="328"/>
      <c r="W13" s="328"/>
      <c r="X13" s="329"/>
    </row>
    <row r="14" spans="1:24" ht="15" customHeight="1" x14ac:dyDescent="0.25">
      <c r="F14" s="398"/>
      <c r="G14" s="399"/>
      <c r="H14" s="399"/>
      <c r="I14" s="399" t="s">
        <v>27</v>
      </c>
      <c r="J14" s="399" t="s">
        <v>28</v>
      </c>
      <c r="K14" s="398"/>
      <c r="L14" s="398"/>
      <c r="M14" s="398"/>
      <c r="N14" s="399"/>
      <c r="O14" s="330"/>
      <c r="P14" s="331"/>
      <c r="Q14" s="331"/>
      <c r="R14" s="331"/>
      <c r="S14" s="331"/>
      <c r="T14" s="331"/>
      <c r="U14" s="331"/>
      <c r="V14" s="331"/>
      <c r="W14" s="331"/>
      <c r="X14" s="332"/>
    </row>
    <row r="15" spans="1:24" x14ac:dyDescent="0.25">
      <c r="F15" s="398"/>
      <c r="G15" s="399"/>
      <c r="H15" s="399"/>
      <c r="I15" s="399"/>
      <c r="J15" s="399"/>
      <c r="K15" s="10" t="s">
        <v>14</v>
      </c>
      <c r="L15" s="10" t="s">
        <v>15</v>
      </c>
      <c r="M15" s="10" t="s">
        <v>16</v>
      </c>
      <c r="N15" s="399"/>
      <c r="O15" s="165" t="s">
        <v>331</v>
      </c>
      <c r="P15" s="130" t="s">
        <v>332</v>
      </c>
      <c r="Q15" s="166" t="s">
        <v>333</v>
      </c>
      <c r="R15" s="130" t="s">
        <v>334</v>
      </c>
      <c r="S15" s="166" t="s">
        <v>335</v>
      </c>
      <c r="T15" s="130" t="s">
        <v>337</v>
      </c>
      <c r="U15" s="130" t="s">
        <v>339</v>
      </c>
      <c r="V15" s="166" t="s">
        <v>340</v>
      </c>
      <c r="W15" s="130" t="s">
        <v>338</v>
      </c>
      <c r="X15" s="130"/>
    </row>
    <row r="16" spans="1:24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346"/>
      <c r="O16" s="176"/>
      <c r="P16" s="176"/>
      <c r="Q16" s="176"/>
      <c r="R16" s="176"/>
      <c r="S16" s="176"/>
      <c r="T16" s="176"/>
      <c r="U16" s="176"/>
      <c r="V16" s="176"/>
      <c r="W16" s="176"/>
    </row>
    <row r="17" spans="6:33" ht="30.75" customHeight="1" x14ac:dyDescent="0.25">
      <c r="F17" s="29">
        <v>100</v>
      </c>
      <c r="G17" s="334" t="s">
        <v>184</v>
      </c>
      <c r="H17" s="334"/>
      <c r="I17" s="333">
        <v>250</v>
      </c>
      <c r="J17" s="333"/>
      <c r="K17" s="9">
        <v>6.31</v>
      </c>
      <c r="L17" s="9">
        <v>6.63</v>
      </c>
      <c r="M17" s="9">
        <v>38.51</v>
      </c>
      <c r="N17" s="105">
        <v>222.3</v>
      </c>
      <c r="O17" s="173">
        <v>326</v>
      </c>
      <c r="P17" s="173">
        <v>158</v>
      </c>
      <c r="Q17" s="173">
        <v>72</v>
      </c>
      <c r="R17" s="173">
        <v>264</v>
      </c>
      <c r="S17" s="173">
        <v>2.09</v>
      </c>
      <c r="T17" s="173">
        <v>54.8</v>
      </c>
      <c r="U17" s="173">
        <v>0.21</v>
      </c>
      <c r="V17" s="173">
        <v>0.18</v>
      </c>
      <c r="W17" s="173">
        <v>0.96</v>
      </c>
    </row>
    <row r="18" spans="6:33" hidden="1" x14ac:dyDescent="0.25">
      <c r="F18" s="10"/>
      <c r="G18" s="350" t="s">
        <v>114</v>
      </c>
      <c r="H18" s="350"/>
      <c r="I18" s="29">
        <v>30</v>
      </c>
      <c r="J18" s="29">
        <v>30</v>
      </c>
      <c r="K18" s="82"/>
      <c r="L18" s="82"/>
      <c r="M18" s="82"/>
      <c r="N18" s="163"/>
      <c r="O18" s="172"/>
      <c r="P18" s="172"/>
      <c r="Q18" s="172"/>
      <c r="R18" s="172"/>
      <c r="S18" s="172"/>
      <c r="T18" s="172"/>
      <c r="U18" s="172"/>
      <c r="V18" s="172"/>
      <c r="W18" s="172"/>
    </row>
    <row r="19" spans="6:33" hidden="1" x14ac:dyDescent="0.25">
      <c r="F19" s="10"/>
      <c r="G19" s="350" t="s">
        <v>33</v>
      </c>
      <c r="H19" s="350"/>
      <c r="I19" s="29">
        <v>120</v>
      </c>
      <c r="J19" s="29">
        <v>120</v>
      </c>
      <c r="K19" s="82"/>
      <c r="L19" s="82"/>
      <c r="M19" s="82"/>
      <c r="N19" s="163"/>
      <c r="O19" s="172"/>
      <c r="P19" s="172"/>
      <c r="Q19" s="172"/>
      <c r="R19" s="172"/>
      <c r="S19" s="172"/>
      <c r="T19" s="172"/>
      <c r="U19" s="172"/>
      <c r="V19" s="172"/>
      <c r="W19" s="172"/>
      <c r="AB19" s="31"/>
      <c r="AC19" s="11"/>
      <c r="AD19" s="11"/>
      <c r="AE19" s="11"/>
      <c r="AF19" s="11"/>
      <c r="AG19" s="11"/>
    </row>
    <row r="20" spans="6:33" hidden="1" x14ac:dyDescent="0.25">
      <c r="F20" s="10"/>
      <c r="G20" s="350" t="s">
        <v>34</v>
      </c>
      <c r="H20" s="350"/>
      <c r="I20" s="29">
        <v>120</v>
      </c>
      <c r="J20" s="29">
        <v>120</v>
      </c>
      <c r="K20" s="82"/>
      <c r="L20" s="82"/>
      <c r="M20" s="82"/>
      <c r="N20" s="163"/>
      <c r="O20" s="172"/>
      <c r="P20" s="172"/>
      <c r="Q20" s="172"/>
      <c r="R20" s="172"/>
      <c r="S20" s="172"/>
      <c r="T20" s="172"/>
      <c r="U20" s="172"/>
      <c r="V20" s="172"/>
      <c r="W20" s="172"/>
      <c r="AC20" s="11"/>
      <c r="AD20" s="11"/>
      <c r="AE20" s="11"/>
      <c r="AF20" s="11"/>
      <c r="AG20" s="11"/>
    </row>
    <row r="21" spans="6:33" hidden="1" x14ac:dyDescent="0.25">
      <c r="F21" s="10"/>
      <c r="G21" s="350" t="s">
        <v>35</v>
      </c>
      <c r="H21" s="350"/>
      <c r="I21" s="29">
        <v>5</v>
      </c>
      <c r="J21" s="29">
        <v>5</v>
      </c>
      <c r="K21" s="82"/>
      <c r="L21" s="82"/>
      <c r="M21" s="82"/>
      <c r="N21" s="163"/>
      <c r="O21" s="172"/>
      <c r="P21" s="172"/>
      <c r="Q21" s="172"/>
      <c r="R21" s="172"/>
      <c r="S21" s="172"/>
      <c r="T21" s="172"/>
      <c r="U21" s="172"/>
      <c r="V21" s="172"/>
      <c r="W21" s="172"/>
      <c r="AC21" s="11"/>
      <c r="AD21" s="1"/>
      <c r="AE21" s="1"/>
      <c r="AF21" s="1"/>
      <c r="AG21" s="1"/>
    </row>
    <row r="22" spans="6:33" hidden="1" x14ac:dyDescent="0.25">
      <c r="F22" s="10"/>
      <c r="G22" s="350" t="s">
        <v>36</v>
      </c>
      <c r="H22" s="350"/>
      <c r="I22" s="29">
        <v>5</v>
      </c>
      <c r="J22" s="29">
        <v>5</v>
      </c>
      <c r="K22" s="82"/>
      <c r="L22" s="82"/>
      <c r="M22" s="82"/>
      <c r="N22" s="163"/>
      <c r="O22" s="172"/>
      <c r="P22" s="172"/>
      <c r="Q22" s="172"/>
      <c r="R22" s="172"/>
      <c r="S22" s="172"/>
      <c r="T22" s="172"/>
      <c r="U22" s="172"/>
      <c r="V22" s="172"/>
      <c r="W22" s="172"/>
      <c r="AC22" s="11"/>
      <c r="AD22" s="11"/>
      <c r="AE22" s="11"/>
      <c r="AF22" s="11"/>
      <c r="AG22" s="11"/>
    </row>
    <row r="23" spans="6:33" x14ac:dyDescent="0.25">
      <c r="F23" s="10">
        <v>14</v>
      </c>
      <c r="G23" s="335" t="s">
        <v>36</v>
      </c>
      <c r="H23" s="335"/>
      <c r="I23" s="337">
        <v>10</v>
      </c>
      <c r="J23" s="337"/>
      <c r="K23" s="23">
        <v>7.0000000000000007E-2</v>
      </c>
      <c r="L23" s="23">
        <v>8.1999999999999993</v>
      </c>
      <c r="M23" s="23">
        <v>7.0000000000000007E-2</v>
      </c>
      <c r="N23" s="167">
        <v>74</v>
      </c>
      <c r="O23" s="173">
        <v>3</v>
      </c>
      <c r="P23" s="173">
        <v>2.4</v>
      </c>
      <c r="Q23" s="173"/>
      <c r="R23" s="173">
        <v>3</v>
      </c>
      <c r="S23" s="173">
        <v>0.02</v>
      </c>
      <c r="T23" s="173">
        <v>63</v>
      </c>
      <c r="U23" s="173"/>
      <c r="V23" s="173">
        <v>0.01</v>
      </c>
      <c r="W23" s="225"/>
      <c r="X23" s="11"/>
      <c r="Y23" s="11"/>
      <c r="Z23" s="11"/>
      <c r="AB23" s="31"/>
      <c r="AC23" s="11"/>
      <c r="AD23" s="11"/>
      <c r="AE23" s="11"/>
      <c r="AF23" s="11"/>
      <c r="AG23" s="11"/>
    </row>
    <row r="24" spans="6:33" x14ac:dyDescent="0.25">
      <c r="F24" s="10">
        <v>15</v>
      </c>
      <c r="G24" s="335" t="s">
        <v>37</v>
      </c>
      <c r="H24" s="335"/>
      <c r="I24" s="107">
        <v>20</v>
      </c>
      <c r="J24" s="126">
        <v>19</v>
      </c>
      <c r="K24" s="9">
        <v>4.9400000000000004</v>
      </c>
      <c r="L24" s="9">
        <v>5.09</v>
      </c>
      <c r="M24" s="9"/>
      <c r="N24" s="105">
        <v>66.88</v>
      </c>
      <c r="O24" s="173">
        <v>17.600000000000001</v>
      </c>
      <c r="P24" s="173">
        <v>176</v>
      </c>
      <c r="Q24" s="173">
        <v>7</v>
      </c>
      <c r="R24" s="173">
        <v>60</v>
      </c>
      <c r="S24" s="173">
        <v>0.2</v>
      </c>
      <c r="T24" s="173">
        <v>104</v>
      </c>
      <c r="U24" s="173">
        <v>6.0000000000000001E-3</v>
      </c>
      <c r="V24" s="173">
        <v>0.06</v>
      </c>
      <c r="W24" s="173">
        <v>0.14000000000000001</v>
      </c>
      <c r="X24" s="11"/>
      <c r="Y24" s="11"/>
      <c r="Z24" s="11"/>
      <c r="AD24" s="34"/>
      <c r="AE24" s="34"/>
      <c r="AF24" s="34"/>
      <c r="AG24" s="34"/>
    </row>
    <row r="25" spans="6:33" ht="18" customHeight="1" x14ac:dyDescent="0.25">
      <c r="F25" s="10"/>
      <c r="G25" s="334" t="s">
        <v>299</v>
      </c>
      <c r="H25" s="334"/>
      <c r="I25" s="339">
        <v>100</v>
      </c>
      <c r="J25" s="333"/>
      <c r="K25" s="9">
        <v>7.7</v>
      </c>
      <c r="L25" s="9">
        <v>2.92</v>
      </c>
      <c r="M25" s="9">
        <v>50.5</v>
      </c>
      <c r="N25" s="105">
        <v>263</v>
      </c>
      <c r="O25" s="173">
        <v>53.8</v>
      </c>
      <c r="P25" s="173">
        <v>19</v>
      </c>
      <c r="Q25" s="173">
        <v>13</v>
      </c>
      <c r="R25" s="173">
        <v>35</v>
      </c>
      <c r="S25" s="173">
        <v>1.2</v>
      </c>
      <c r="T25" s="174"/>
      <c r="U25" s="173">
        <v>0.11</v>
      </c>
      <c r="V25" s="173">
        <v>0.03</v>
      </c>
      <c r="W25" s="176"/>
      <c r="Y25" s="5"/>
      <c r="Z25" s="11"/>
      <c r="AB25" s="32"/>
    </row>
    <row r="26" spans="6:33" ht="16.5" customHeight="1" x14ac:dyDescent="0.25">
      <c r="F26" s="10">
        <v>242</v>
      </c>
      <c r="G26" s="335" t="s">
        <v>78</v>
      </c>
      <c r="H26" s="335"/>
      <c r="I26" s="333">
        <v>200</v>
      </c>
      <c r="J26" s="333"/>
      <c r="K26" s="9">
        <v>3.2</v>
      </c>
      <c r="L26" s="9">
        <v>2.62</v>
      </c>
      <c r="M26" s="105">
        <v>14.77</v>
      </c>
      <c r="N26" s="105">
        <v>103.8</v>
      </c>
      <c r="O26" s="173">
        <v>216</v>
      </c>
      <c r="P26" s="173">
        <v>152</v>
      </c>
      <c r="Q26" s="173">
        <v>21.2</v>
      </c>
      <c r="R26" s="173">
        <v>124.4</v>
      </c>
      <c r="S26" s="173">
        <v>0.47</v>
      </c>
      <c r="T26" s="173">
        <v>24.4</v>
      </c>
      <c r="U26" s="173">
        <v>0.05</v>
      </c>
      <c r="V26" s="173">
        <v>0.18</v>
      </c>
      <c r="W26" s="173">
        <v>15.8</v>
      </c>
      <c r="Z26" s="5"/>
      <c r="AB26" s="32"/>
      <c r="AC26" s="11"/>
      <c r="AD26" s="11"/>
      <c r="AE26" s="11"/>
      <c r="AF26" s="11"/>
      <c r="AG26" s="11"/>
    </row>
    <row r="27" spans="6:33" hidden="1" x14ac:dyDescent="0.25">
      <c r="F27" s="10"/>
      <c r="G27" s="350" t="s">
        <v>79</v>
      </c>
      <c r="H27" s="350"/>
      <c r="I27" s="29">
        <v>2</v>
      </c>
      <c r="J27" s="29">
        <v>2</v>
      </c>
      <c r="K27" s="9"/>
      <c r="L27" s="9"/>
      <c r="M27" s="9"/>
      <c r="N27" s="105"/>
      <c r="O27" s="176"/>
      <c r="P27" s="176"/>
      <c r="Q27" s="176"/>
      <c r="R27" s="176"/>
      <c r="S27" s="176"/>
      <c r="T27" s="176"/>
      <c r="U27" s="176"/>
      <c r="V27" s="176"/>
      <c r="W27" s="176"/>
      <c r="Z27" s="5"/>
    </row>
    <row r="28" spans="6:33" ht="18.75" hidden="1" x14ac:dyDescent="0.3">
      <c r="F28" s="10"/>
      <c r="G28" s="350" t="s">
        <v>33</v>
      </c>
      <c r="H28" s="350"/>
      <c r="I28" s="29">
        <v>100</v>
      </c>
      <c r="J28" s="29">
        <v>100</v>
      </c>
      <c r="K28" s="9"/>
      <c r="L28" s="9"/>
      <c r="M28" s="9"/>
      <c r="N28" s="105"/>
      <c r="O28" s="176"/>
      <c r="P28" s="176"/>
      <c r="Q28" s="176"/>
      <c r="R28" s="176"/>
      <c r="S28" s="176"/>
      <c r="T28" s="176"/>
      <c r="U28" s="176"/>
      <c r="V28" s="176"/>
      <c r="W28" s="176"/>
      <c r="Z28" s="5"/>
      <c r="AB28" s="36"/>
    </row>
    <row r="29" spans="6:33" hidden="1" x14ac:dyDescent="0.25">
      <c r="F29" s="10"/>
      <c r="G29" s="350" t="s">
        <v>41</v>
      </c>
      <c r="H29" s="350"/>
      <c r="I29" s="29">
        <v>110</v>
      </c>
      <c r="J29" s="29">
        <v>110</v>
      </c>
      <c r="K29" s="9"/>
      <c r="L29" s="9"/>
      <c r="M29" s="9"/>
      <c r="N29" s="105"/>
      <c r="O29" s="176"/>
      <c r="P29" s="176"/>
      <c r="Q29" s="176"/>
      <c r="R29" s="176"/>
      <c r="S29" s="176"/>
      <c r="T29" s="176"/>
      <c r="U29" s="176"/>
      <c r="V29" s="176"/>
      <c r="W29" s="176"/>
      <c r="AB29" s="31"/>
      <c r="AC29" s="11"/>
      <c r="AD29" s="11"/>
      <c r="AE29" s="11"/>
      <c r="AF29" s="11"/>
      <c r="AG29" s="11"/>
    </row>
    <row r="30" spans="6:33" hidden="1" x14ac:dyDescent="0.25">
      <c r="F30" s="10"/>
      <c r="G30" s="350" t="s">
        <v>35</v>
      </c>
      <c r="H30" s="350"/>
      <c r="I30" s="29">
        <v>15</v>
      </c>
      <c r="J30" s="29">
        <v>15</v>
      </c>
      <c r="K30" s="9"/>
      <c r="L30" s="9"/>
      <c r="M30" s="9"/>
      <c r="N30" s="105"/>
      <c r="O30" s="176"/>
      <c r="P30" s="176"/>
      <c r="Q30" s="176"/>
      <c r="R30" s="176"/>
      <c r="S30" s="176"/>
      <c r="T30" s="176"/>
      <c r="U30" s="176"/>
      <c r="V30" s="176"/>
      <c r="W30" s="176"/>
      <c r="AC30" s="11"/>
      <c r="AD30" s="11"/>
      <c r="AE30" s="11"/>
      <c r="AF30" s="11"/>
      <c r="AG30" s="11"/>
    </row>
    <row r="31" spans="6:33" x14ac:dyDescent="0.25">
      <c r="F31" s="4"/>
      <c r="G31" s="340" t="s">
        <v>42</v>
      </c>
      <c r="H31" s="340"/>
      <c r="I31" s="341">
        <f>I17+I23+I24+I25+I26</f>
        <v>580</v>
      </c>
      <c r="J31" s="342"/>
      <c r="K31" s="3">
        <f>SUM(K17:K30)</f>
        <v>22.22</v>
      </c>
      <c r="L31" s="3">
        <f>SUM(L17:L30)</f>
        <v>25.459999999999997</v>
      </c>
      <c r="M31" s="3">
        <f>SUM(M17:M30)</f>
        <v>103.85</v>
      </c>
      <c r="N31" s="43">
        <f>SUM(N17:N30)</f>
        <v>729.98</v>
      </c>
      <c r="O31" s="211">
        <f>SUM(O17:O30)</f>
        <v>616.40000000000009</v>
      </c>
      <c r="P31" s="211">
        <f t="shared" ref="P31:W31" si="0">SUM(P17:P30)</f>
        <v>507.4</v>
      </c>
      <c r="Q31" s="211">
        <f t="shared" si="0"/>
        <v>113.2</v>
      </c>
      <c r="R31" s="211">
        <f t="shared" si="0"/>
        <v>486.4</v>
      </c>
      <c r="S31" s="211">
        <f t="shared" si="0"/>
        <v>3.9799999999999995</v>
      </c>
      <c r="T31" s="211">
        <f t="shared" si="0"/>
        <v>246.20000000000002</v>
      </c>
      <c r="U31" s="211">
        <f t="shared" si="0"/>
        <v>0.376</v>
      </c>
      <c r="V31" s="211">
        <f t="shared" si="0"/>
        <v>0.46</v>
      </c>
      <c r="W31" s="211">
        <f t="shared" si="0"/>
        <v>16.900000000000002</v>
      </c>
      <c r="AB31" s="31"/>
      <c r="AC31" s="11"/>
      <c r="AD31" s="11"/>
      <c r="AE31" s="11"/>
      <c r="AF31" s="11"/>
      <c r="AG31" s="11"/>
    </row>
    <row r="32" spans="6:33" x14ac:dyDescent="0.25">
      <c r="F32" s="48"/>
      <c r="G32" s="26"/>
      <c r="H32" s="26"/>
      <c r="I32" s="27"/>
      <c r="J32" s="27"/>
      <c r="K32" s="27"/>
      <c r="L32" s="27"/>
      <c r="M32" s="27"/>
      <c r="N32" s="168">
        <f>N31/N124</f>
        <v>0.22246873923816085</v>
      </c>
      <c r="O32" s="226"/>
      <c r="P32" s="226"/>
      <c r="Q32" s="226"/>
      <c r="R32" s="226"/>
      <c r="S32" s="226"/>
      <c r="T32" s="226"/>
      <c r="U32" s="226"/>
      <c r="V32" s="226"/>
      <c r="W32" s="226"/>
      <c r="AB32" s="31"/>
      <c r="AC32" s="11"/>
      <c r="AD32" s="11"/>
      <c r="AE32" s="11"/>
      <c r="AF32" s="11"/>
      <c r="AG32" s="11"/>
    </row>
    <row r="33" spans="6:33" x14ac:dyDescent="0.25">
      <c r="F33" s="333" t="s">
        <v>203</v>
      </c>
      <c r="G33" s="333"/>
      <c r="H33" s="333"/>
      <c r="I33" s="333"/>
      <c r="J33" s="333"/>
      <c r="K33" s="333"/>
      <c r="L33" s="333"/>
      <c r="M33" s="333"/>
      <c r="N33" s="346"/>
      <c r="O33" s="176"/>
      <c r="P33" s="176"/>
      <c r="Q33" s="176"/>
      <c r="R33" s="176"/>
      <c r="S33" s="176"/>
      <c r="T33" s="176"/>
      <c r="U33" s="176"/>
      <c r="V33" s="176"/>
      <c r="W33" s="176"/>
      <c r="AB33" s="31"/>
      <c r="AC33" s="11"/>
      <c r="AD33" s="11"/>
      <c r="AE33" s="11"/>
      <c r="AF33" s="11"/>
      <c r="AG33" s="11"/>
    </row>
    <row r="34" spans="6:33" x14ac:dyDescent="0.25">
      <c r="F34" s="4"/>
      <c r="G34" s="335" t="s">
        <v>44</v>
      </c>
      <c r="H34" s="335"/>
      <c r="I34" s="337">
        <f>I35+I36</f>
        <v>315</v>
      </c>
      <c r="J34" s="337"/>
      <c r="K34" s="3">
        <v>2.16</v>
      </c>
      <c r="L34" s="3">
        <v>1.38</v>
      </c>
      <c r="M34" s="3">
        <v>31.41</v>
      </c>
      <c r="N34" s="43">
        <v>134.46</v>
      </c>
      <c r="O34" s="176"/>
      <c r="P34" s="176"/>
      <c r="Q34" s="176"/>
      <c r="R34" s="176"/>
      <c r="S34" s="180"/>
      <c r="T34" s="180"/>
      <c r="U34" s="180"/>
      <c r="V34" s="180"/>
      <c r="W34" s="176"/>
      <c r="AB34" s="31"/>
      <c r="AC34" s="11"/>
      <c r="AD34" s="11"/>
      <c r="AE34" s="11"/>
      <c r="AF34" s="11"/>
      <c r="AG34" s="11"/>
    </row>
    <row r="35" spans="6:33" hidden="1" x14ac:dyDescent="0.25">
      <c r="F35" s="4"/>
      <c r="G35" s="350" t="s">
        <v>80</v>
      </c>
      <c r="H35" s="350"/>
      <c r="I35" s="400">
        <v>135</v>
      </c>
      <c r="J35" s="400"/>
      <c r="K35" s="3">
        <v>0.54</v>
      </c>
      <c r="L35" s="3">
        <v>0.41</v>
      </c>
      <c r="M35" s="15">
        <v>14.72</v>
      </c>
      <c r="N35" s="43">
        <v>56.7</v>
      </c>
      <c r="O35" s="211"/>
      <c r="P35" s="211"/>
      <c r="Q35" s="211"/>
      <c r="R35" s="211"/>
      <c r="S35" s="211"/>
      <c r="T35" s="211"/>
      <c r="U35" s="211"/>
      <c r="V35" s="211"/>
      <c r="W35" s="211"/>
      <c r="AB35" s="31"/>
      <c r="AC35" s="11"/>
      <c r="AD35" s="11"/>
      <c r="AE35" s="11"/>
      <c r="AF35" s="11"/>
      <c r="AG35" s="11"/>
    </row>
    <row r="36" spans="6:33" hidden="1" x14ac:dyDescent="0.25">
      <c r="F36" s="4"/>
      <c r="G36" s="350" t="s">
        <v>115</v>
      </c>
      <c r="H36" s="350"/>
      <c r="I36" s="400">
        <v>180</v>
      </c>
      <c r="J36" s="400"/>
      <c r="K36" s="3">
        <v>1.62</v>
      </c>
      <c r="L36" s="3">
        <v>0.97</v>
      </c>
      <c r="M36" s="3">
        <v>16.690000000000001</v>
      </c>
      <c r="N36" s="43">
        <v>77.760000000000005</v>
      </c>
      <c r="O36" s="211"/>
      <c r="P36" s="211"/>
      <c r="Q36" s="211"/>
      <c r="R36" s="211"/>
      <c r="S36" s="211"/>
      <c r="T36" s="211"/>
      <c r="U36" s="211"/>
      <c r="V36" s="211"/>
      <c r="W36" s="211"/>
      <c r="X36" s="5"/>
      <c r="Y36" s="11"/>
      <c r="Z36" s="11"/>
      <c r="AB36" s="32"/>
      <c r="AC36" s="11"/>
      <c r="AD36" s="1"/>
      <c r="AE36" s="1"/>
      <c r="AF36" s="1"/>
      <c r="AG36" s="1"/>
    </row>
    <row r="37" spans="6:33" x14ac:dyDescent="0.25">
      <c r="F37" s="4"/>
      <c r="G37" s="340" t="s">
        <v>42</v>
      </c>
      <c r="H37" s="340"/>
      <c r="I37" s="341">
        <v>315</v>
      </c>
      <c r="J37" s="342"/>
      <c r="K37" s="3">
        <f>K34</f>
        <v>2.16</v>
      </c>
      <c r="L37" s="3">
        <f>L34</f>
        <v>1.38</v>
      </c>
      <c r="M37" s="3">
        <f>M34</f>
        <v>31.41</v>
      </c>
      <c r="N37" s="43">
        <f>N34</f>
        <v>134.46</v>
      </c>
      <c r="O37" s="176">
        <v>155</v>
      </c>
      <c r="P37" s="176">
        <v>19</v>
      </c>
      <c r="Q37" s="176">
        <v>12</v>
      </c>
      <c r="R37" s="176">
        <v>16</v>
      </c>
      <c r="S37" s="180" t="s">
        <v>346</v>
      </c>
      <c r="T37" s="180"/>
      <c r="U37" s="180" t="s">
        <v>341</v>
      </c>
      <c r="V37" s="180" t="s">
        <v>342</v>
      </c>
      <c r="W37" s="176">
        <v>30</v>
      </c>
      <c r="AB37" s="32"/>
      <c r="AC37" s="11"/>
      <c r="AD37" s="11"/>
      <c r="AE37" s="11"/>
      <c r="AF37" s="11"/>
      <c r="AG37" s="11"/>
    </row>
    <row r="38" spans="6:33" x14ac:dyDescent="0.25">
      <c r="F38" s="48"/>
      <c r="G38" s="26"/>
      <c r="H38" s="26"/>
      <c r="I38" s="27"/>
      <c r="J38" s="27"/>
      <c r="K38" s="27"/>
      <c r="L38" s="27"/>
      <c r="M38" s="27"/>
      <c r="N38" s="168">
        <f>N37/N124</f>
        <v>4.0978035943399965E-2</v>
      </c>
      <c r="O38" s="226"/>
      <c r="P38" s="226"/>
      <c r="Q38" s="226"/>
      <c r="R38" s="226"/>
      <c r="S38" s="226"/>
      <c r="T38" s="226"/>
      <c r="U38" s="226"/>
      <c r="V38" s="226"/>
      <c r="W38" s="226"/>
      <c r="AB38" s="32"/>
      <c r="AC38" s="11"/>
      <c r="AD38" s="11"/>
      <c r="AE38" s="11"/>
      <c r="AF38" s="11"/>
      <c r="AG38" s="11"/>
    </row>
    <row r="39" spans="6:33" x14ac:dyDescent="0.25">
      <c r="F39" s="333" t="s">
        <v>45</v>
      </c>
      <c r="G39" s="333"/>
      <c r="H39" s="333"/>
      <c r="I39" s="333"/>
      <c r="J39" s="333"/>
      <c r="K39" s="333"/>
      <c r="L39" s="333"/>
      <c r="M39" s="333"/>
      <c r="N39" s="346"/>
      <c r="O39" s="176"/>
      <c r="P39" s="176"/>
      <c r="Q39" s="176"/>
      <c r="R39" s="176"/>
      <c r="S39" s="176"/>
      <c r="T39" s="176"/>
      <c r="U39" s="176"/>
      <c r="V39" s="176"/>
      <c r="W39" s="176"/>
      <c r="AD39" s="35"/>
      <c r="AE39" s="35"/>
      <c r="AF39" s="35"/>
      <c r="AG39" s="35"/>
    </row>
    <row r="40" spans="6:33" ht="27" customHeight="1" x14ac:dyDescent="0.25">
      <c r="F40" s="29">
        <v>55</v>
      </c>
      <c r="G40" s="334" t="s">
        <v>124</v>
      </c>
      <c r="H40" s="334"/>
      <c r="I40" s="333">
        <v>100</v>
      </c>
      <c r="J40" s="333"/>
      <c r="K40" s="9">
        <v>1.66</v>
      </c>
      <c r="L40" s="9">
        <v>5.0999999999999996</v>
      </c>
      <c r="M40" s="9">
        <v>7.4</v>
      </c>
      <c r="N40" s="105">
        <v>74.94</v>
      </c>
      <c r="O40" s="173">
        <v>216</v>
      </c>
      <c r="P40" s="173">
        <v>30</v>
      </c>
      <c r="Q40" s="173">
        <v>18.600000000000001</v>
      </c>
      <c r="R40" s="173">
        <v>39.4</v>
      </c>
      <c r="S40" s="173">
        <v>1.06</v>
      </c>
      <c r="T40" s="173"/>
      <c r="U40" s="173">
        <v>0.02</v>
      </c>
      <c r="V40" s="173">
        <v>0.03</v>
      </c>
      <c r="W40" s="176">
        <v>6</v>
      </c>
      <c r="X40" s="5"/>
      <c r="Y40" s="81"/>
      <c r="Z40" s="431"/>
      <c r="AA40" s="431"/>
      <c r="AB40" s="321"/>
      <c r="AC40" s="321"/>
      <c r="AD40" s="120"/>
      <c r="AE40" s="120"/>
      <c r="AF40" s="120"/>
      <c r="AG40" s="120"/>
    </row>
    <row r="41" spans="6:33" hidden="1" x14ac:dyDescent="0.25">
      <c r="F41" s="10"/>
      <c r="G41" s="350" t="s">
        <v>47</v>
      </c>
      <c r="H41" s="350"/>
      <c r="I41" s="10">
        <v>77</v>
      </c>
      <c r="J41" s="10">
        <v>60</v>
      </c>
      <c r="K41" s="4"/>
      <c r="L41" s="4"/>
      <c r="M41" s="4"/>
      <c r="N41" s="48"/>
      <c r="O41" s="170"/>
      <c r="P41" s="170"/>
      <c r="Q41" s="170"/>
      <c r="R41" s="170"/>
      <c r="S41" s="170"/>
      <c r="T41" s="170"/>
      <c r="U41" s="170"/>
      <c r="V41" s="170"/>
      <c r="W41" s="170"/>
      <c r="Y41" s="11"/>
      <c r="Z41" s="430"/>
      <c r="AA41" s="430"/>
      <c r="AB41" s="11"/>
      <c r="AC41" s="11"/>
    </row>
    <row r="42" spans="6:33" hidden="1" x14ac:dyDescent="0.25">
      <c r="F42" s="10"/>
      <c r="G42" s="350" t="s">
        <v>96</v>
      </c>
      <c r="H42" s="350"/>
      <c r="I42" s="10">
        <v>25</v>
      </c>
      <c r="J42" s="10">
        <v>20</v>
      </c>
      <c r="K42" s="4"/>
      <c r="L42" s="4"/>
      <c r="M42" s="4"/>
      <c r="N42" s="48"/>
      <c r="O42" s="170"/>
      <c r="P42" s="170"/>
      <c r="Q42" s="170"/>
      <c r="R42" s="170"/>
      <c r="S42" s="170"/>
      <c r="T42" s="170"/>
      <c r="U42" s="170"/>
      <c r="V42" s="170"/>
      <c r="W42" s="170"/>
      <c r="Y42" s="11"/>
      <c r="Z42" s="430"/>
      <c r="AA42" s="430"/>
      <c r="AB42" s="11"/>
      <c r="AC42" s="11"/>
    </row>
    <row r="43" spans="6:33" hidden="1" x14ac:dyDescent="0.25">
      <c r="F43" s="10"/>
      <c r="G43" s="350" t="s">
        <v>49</v>
      </c>
      <c r="H43" s="350"/>
      <c r="I43" s="10">
        <v>10</v>
      </c>
      <c r="J43" s="10">
        <v>8</v>
      </c>
      <c r="K43" s="4"/>
      <c r="L43" s="4"/>
      <c r="M43" s="4"/>
      <c r="N43" s="48"/>
      <c r="O43" s="170"/>
      <c r="P43" s="170"/>
      <c r="Q43" s="170"/>
      <c r="R43" s="170"/>
      <c r="S43" s="170"/>
      <c r="T43" s="170"/>
      <c r="U43" s="170"/>
      <c r="V43" s="170"/>
      <c r="W43" s="170"/>
      <c r="Y43" s="11"/>
      <c r="Z43" s="430"/>
      <c r="AA43" s="430"/>
      <c r="AB43" s="11"/>
      <c r="AC43" s="11"/>
    </row>
    <row r="44" spans="6:33" hidden="1" x14ac:dyDescent="0.25">
      <c r="F44" s="10"/>
      <c r="G44" s="350" t="s">
        <v>48</v>
      </c>
      <c r="H44" s="350"/>
      <c r="I44" s="10">
        <v>40</v>
      </c>
      <c r="J44" s="10">
        <v>26</v>
      </c>
      <c r="K44" s="4"/>
      <c r="L44" s="4"/>
      <c r="M44" s="4"/>
      <c r="N44" s="48"/>
      <c r="O44" s="170"/>
      <c r="P44" s="170"/>
      <c r="Q44" s="170"/>
      <c r="R44" s="170"/>
      <c r="S44" s="170"/>
      <c r="T44" s="170"/>
      <c r="U44" s="170"/>
      <c r="V44" s="170"/>
      <c r="W44" s="170"/>
      <c r="Y44" s="11"/>
      <c r="Z44" s="430"/>
      <c r="AA44" s="430"/>
      <c r="AB44" s="11"/>
      <c r="AC44" s="11"/>
    </row>
    <row r="45" spans="6:33" hidden="1" x14ac:dyDescent="0.25">
      <c r="F45" s="10"/>
      <c r="G45" s="350" t="s">
        <v>10</v>
      </c>
      <c r="H45" s="350"/>
      <c r="I45" s="10">
        <v>5</v>
      </c>
      <c r="J45" s="10">
        <v>5</v>
      </c>
      <c r="K45" s="4"/>
      <c r="L45" s="4"/>
      <c r="M45" s="4"/>
      <c r="N45" s="48"/>
      <c r="O45" s="170"/>
      <c r="P45" s="170"/>
      <c r="Q45" s="170"/>
      <c r="R45" s="170"/>
      <c r="S45" s="170"/>
      <c r="T45" s="170"/>
      <c r="U45" s="170"/>
      <c r="V45" s="170"/>
      <c r="W45" s="170"/>
      <c r="Y45" s="11"/>
      <c r="Z45" s="430"/>
      <c r="AA45" s="430"/>
      <c r="AB45" s="11"/>
      <c r="AC45" s="11"/>
    </row>
    <row r="46" spans="6:33" ht="60.75" customHeight="1" x14ac:dyDescent="0.25">
      <c r="F46" s="29">
        <v>40</v>
      </c>
      <c r="G46" s="334" t="s">
        <v>119</v>
      </c>
      <c r="H46" s="334"/>
      <c r="I46" s="333">
        <v>285</v>
      </c>
      <c r="J46" s="333"/>
      <c r="K46" s="9">
        <v>7.87</v>
      </c>
      <c r="L46" s="9">
        <v>3.58</v>
      </c>
      <c r="M46" s="9">
        <v>19.010000000000002</v>
      </c>
      <c r="N46" s="105">
        <v>138.41999999999999</v>
      </c>
      <c r="O46" s="173">
        <v>497</v>
      </c>
      <c r="P46" s="173">
        <v>23.6</v>
      </c>
      <c r="Q46" s="173">
        <v>23.5</v>
      </c>
      <c r="R46" s="173">
        <v>57.6</v>
      </c>
      <c r="S46" s="173">
        <v>0.9</v>
      </c>
      <c r="T46" s="173"/>
      <c r="U46" s="173">
        <v>0.09</v>
      </c>
      <c r="V46" s="173">
        <v>0.05</v>
      </c>
      <c r="W46" s="173">
        <v>9</v>
      </c>
      <c r="Z46" t="s">
        <v>51</v>
      </c>
      <c r="AB46" s="32"/>
      <c r="AC46" s="11"/>
      <c r="AD46" s="11"/>
      <c r="AE46" s="11"/>
      <c r="AF46" s="11"/>
      <c r="AG46" s="11"/>
    </row>
    <row r="47" spans="6:33" hidden="1" x14ac:dyDescent="0.25">
      <c r="F47" s="10"/>
      <c r="G47" s="124" t="s">
        <v>5</v>
      </c>
      <c r="H47" s="124"/>
      <c r="I47" s="10">
        <v>114</v>
      </c>
      <c r="J47" s="10">
        <v>86</v>
      </c>
      <c r="K47" s="4"/>
      <c r="L47" s="4"/>
      <c r="M47" s="4"/>
      <c r="N47" s="48"/>
      <c r="O47" s="170"/>
      <c r="P47" s="170"/>
      <c r="Q47" s="170"/>
      <c r="R47" s="170"/>
      <c r="S47" s="170"/>
      <c r="T47" s="170"/>
      <c r="U47" s="170"/>
      <c r="V47" s="170"/>
      <c r="W47" s="170"/>
      <c r="AB47" s="69"/>
      <c r="AC47" s="11"/>
      <c r="AD47" s="11"/>
      <c r="AE47" s="11"/>
      <c r="AF47" s="11"/>
      <c r="AG47" s="11"/>
    </row>
    <row r="48" spans="6:33" hidden="1" x14ac:dyDescent="0.25">
      <c r="F48" s="10"/>
      <c r="G48" s="124" t="s">
        <v>49</v>
      </c>
      <c r="H48" s="124"/>
      <c r="I48" s="10">
        <v>16</v>
      </c>
      <c r="J48" s="10">
        <v>12</v>
      </c>
      <c r="K48" s="4"/>
      <c r="L48" s="4"/>
      <c r="M48" s="4"/>
      <c r="N48" s="48"/>
      <c r="O48" s="170"/>
      <c r="P48" s="170"/>
      <c r="Q48" s="170"/>
      <c r="R48" s="170"/>
      <c r="S48" s="170"/>
      <c r="T48" s="170"/>
      <c r="U48" s="170"/>
      <c r="V48" s="170"/>
      <c r="W48" s="170"/>
      <c r="AB48" s="32"/>
      <c r="AC48" s="11"/>
      <c r="AD48" s="11"/>
      <c r="AE48" s="11"/>
      <c r="AF48" s="11"/>
      <c r="AG48" s="11"/>
    </row>
    <row r="49" spans="6:33" hidden="1" x14ac:dyDescent="0.25">
      <c r="F49" s="10"/>
      <c r="G49" s="350" t="s">
        <v>53</v>
      </c>
      <c r="H49" s="350"/>
      <c r="I49" s="10">
        <v>20</v>
      </c>
      <c r="J49" s="10">
        <v>16</v>
      </c>
      <c r="K49" s="4"/>
      <c r="L49" s="4"/>
      <c r="M49" s="4"/>
      <c r="N49" s="48"/>
      <c r="O49" s="170"/>
      <c r="P49" s="170"/>
      <c r="Q49" s="170"/>
      <c r="R49" s="170"/>
      <c r="S49" s="170"/>
      <c r="T49" s="170"/>
      <c r="U49" s="170"/>
      <c r="V49" s="170"/>
      <c r="W49" s="170"/>
      <c r="AB49" s="32"/>
      <c r="AC49" s="11"/>
      <c r="AD49" s="11"/>
      <c r="AE49" s="11"/>
      <c r="AF49" s="11"/>
      <c r="AG49" s="11"/>
    </row>
    <row r="50" spans="6:33" hidden="1" x14ac:dyDescent="0.25">
      <c r="F50" s="10"/>
      <c r="G50" s="355" t="s">
        <v>41</v>
      </c>
      <c r="H50" s="350"/>
      <c r="I50" s="10">
        <v>175</v>
      </c>
      <c r="J50" s="10">
        <v>175</v>
      </c>
      <c r="K50" s="4"/>
      <c r="L50" s="4"/>
      <c r="M50" s="4"/>
      <c r="N50" s="48"/>
      <c r="O50" s="170"/>
      <c r="P50" s="170"/>
      <c r="Q50" s="170"/>
      <c r="R50" s="170"/>
      <c r="S50" s="170"/>
      <c r="T50" s="170"/>
      <c r="U50" s="170"/>
      <c r="V50" s="170"/>
      <c r="W50" s="170"/>
      <c r="AB50" s="32"/>
      <c r="AC50" s="11"/>
      <c r="AD50" s="1"/>
      <c r="AE50" s="1"/>
      <c r="AF50" s="1"/>
      <c r="AG50" s="1"/>
    </row>
    <row r="51" spans="6:33" hidden="1" x14ac:dyDescent="0.25">
      <c r="F51" s="10"/>
      <c r="G51" s="350" t="s">
        <v>120</v>
      </c>
      <c r="H51" s="350"/>
      <c r="I51" s="337">
        <v>35</v>
      </c>
      <c r="J51" s="337"/>
      <c r="K51" s="4"/>
      <c r="L51" s="4"/>
      <c r="M51" s="4"/>
      <c r="N51" s="48"/>
      <c r="O51" s="170"/>
      <c r="P51" s="170"/>
      <c r="Q51" s="170"/>
      <c r="R51" s="170"/>
      <c r="S51" s="170"/>
      <c r="T51" s="170"/>
      <c r="U51" s="170"/>
      <c r="V51" s="170"/>
      <c r="W51" s="170"/>
      <c r="AB51" s="32"/>
      <c r="AC51" s="11"/>
      <c r="AD51" s="1"/>
      <c r="AE51" s="1"/>
      <c r="AF51" s="1"/>
      <c r="AG51" s="1"/>
    </row>
    <row r="52" spans="6:33" hidden="1" x14ac:dyDescent="0.25">
      <c r="F52" s="10"/>
      <c r="G52" s="350" t="s">
        <v>52</v>
      </c>
      <c r="H52" s="350"/>
      <c r="I52" s="10">
        <v>44</v>
      </c>
      <c r="J52" s="10">
        <v>40</v>
      </c>
      <c r="K52" s="4"/>
      <c r="L52" s="4"/>
      <c r="M52" s="4"/>
      <c r="N52" s="48"/>
      <c r="O52" s="170"/>
      <c r="P52" s="170"/>
      <c r="Q52" s="170"/>
      <c r="R52" s="170"/>
      <c r="S52" s="170"/>
      <c r="T52" s="170"/>
      <c r="U52" s="170"/>
      <c r="V52" s="170"/>
      <c r="W52" s="170"/>
      <c r="AB52" s="32"/>
      <c r="AC52" s="11"/>
      <c r="AD52" s="1"/>
      <c r="AE52" s="1"/>
      <c r="AF52" s="1"/>
      <c r="AG52" s="1"/>
    </row>
    <row r="53" spans="6:33" hidden="1" x14ac:dyDescent="0.25">
      <c r="F53" s="10"/>
      <c r="G53" s="350" t="s">
        <v>49</v>
      </c>
      <c r="H53" s="350"/>
      <c r="I53" s="10">
        <v>8</v>
      </c>
      <c r="J53" s="10">
        <v>7</v>
      </c>
      <c r="K53" s="4"/>
      <c r="L53" s="4"/>
      <c r="M53" s="4"/>
      <c r="N53" s="48"/>
      <c r="O53" s="170"/>
      <c r="P53" s="170"/>
      <c r="Q53" s="170"/>
      <c r="R53" s="170"/>
      <c r="S53" s="170"/>
      <c r="T53" s="170"/>
      <c r="U53" s="170"/>
      <c r="V53" s="170"/>
      <c r="W53" s="170"/>
      <c r="AB53" s="32"/>
      <c r="AC53" s="11"/>
      <c r="AD53" s="1"/>
      <c r="AE53" s="1"/>
      <c r="AF53" s="1"/>
      <c r="AG53" s="1"/>
    </row>
    <row r="54" spans="6:33" hidden="1" x14ac:dyDescent="0.25">
      <c r="F54" s="10"/>
      <c r="G54" s="350" t="s">
        <v>8</v>
      </c>
      <c r="H54" s="350"/>
      <c r="I54" s="10">
        <v>4</v>
      </c>
      <c r="J54" s="10">
        <v>4</v>
      </c>
      <c r="K54" s="4"/>
      <c r="L54" s="4"/>
      <c r="M54" s="4"/>
      <c r="N54" s="48"/>
      <c r="O54" s="170"/>
      <c r="P54" s="170"/>
      <c r="Q54" s="170"/>
      <c r="R54" s="170"/>
      <c r="S54" s="170"/>
      <c r="T54" s="170"/>
      <c r="U54" s="170"/>
      <c r="V54" s="170"/>
      <c r="W54" s="170"/>
      <c r="AB54" s="32"/>
      <c r="AC54" s="11"/>
      <c r="AD54" s="1"/>
      <c r="AE54" s="1"/>
      <c r="AF54" s="1"/>
      <c r="AG54" s="1"/>
    </row>
    <row r="55" spans="6:33" hidden="1" x14ac:dyDescent="0.25">
      <c r="F55" s="10"/>
      <c r="G55" s="350" t="s">
        <v>41</v>
      </c>
      <c r="H55" s="350"/>
      <c r="I55" s="10">
        <v>4</v>
      </c>
      <c r="J55" s="10">
        <v>4</v>
      </c>
      <c r="K55" s="4"/>
      <c r="L55" s="4"/>
      <c r="M55" s="4"/>
      <c r="N55" s="48"/>
      <c r="O55" s="170"/>
      <c r="P55" s="170"/>
      <c r="Q55" s="170"/>
      <c r="R55" s="170"/>
      <c r="S55" s="170"/>
      <c r="T55" s="170"/>
      <c r="U55" s="170"/>
      <c r="V55" s="170"/>
      <c r="W55" s="170"/>
      <c r="AB55" s="32"/>
      <c r="AC55" s="11"/>
      <c r="AD55" s="11"/>
      <c r="AE55" s="11"/>
      <c r="AF55" s="11"/>
      <c r="AG55" s="11"/>
    </row>
    <row r="56" spans="6:33" hidden="1" x14ac:dyDescent="0.25">
      <c r="F56" s="10"/>
      <c r="G56" s="353" t="s">
        <v>107</v>
      </c>
      <c r="H56" s="353"/>
      <c r="I56" s="400">
        <v>47</v>
      </c>
      <c r="J56" s="400"/>
      <c r="K56" s="4"/>
      <c r="L56" s="4"/>
      <c r="M56" s="4"/>
      <c r="N56" s="48"/>
      <c r="O56" s="170"/>
      <c r="P56" s="170"/>
      <c r="Q56" s="170"/>
      <c r="R56" s="170"/>
      <c r="S56" s="170"/>
      <c r="T56" s="170"/>
      <c r="U56" s="170"/>
      <c r="V56" s="170"/>
      <c r="W56" s="170"/>
      <c r="AB56" s="32"/>
      <c r="AC56" s="11"/>
      <c r="AD56" s="11"/>
      <c r="AE56" s="11"/>
      <c r="AF56" s="11"/>
      <c r="AG56" s="11"/>
    </row>
    <row r="57" spans="6:33" hidden="1" x14ac:dyDescent="0.25">
      <c r="F57" s="10"/>
      <c r="G57" s="353" t="s">
        <v>121</v>
      </c>
      <c r="H57" s="353"/>
      <c r="I57" s="400">
        <v>35</v>
      </c>
      <c r="J57" s="400"/>
      <c r="K57" s="4"/>
      <c r="L57" s="4"/>
      <c r="M57" s="4"/>
      <c r="N57" s="48"/>
      <c r="O57" s="170"/>
      <c r="P57" s="170"/>
      <c r="Q57" s="170"/>
      <c r="R57" s="170"/>
      <c r="S57" s="170"/>
      <c r="T57" s="170"/>
      <c r="U57" s="170"/>
      <c r="V57" s="170"/>
      <c r="W57" s="170"/>
      <c r="AB57" s="32"/>
      <c r="AC57" s="11"/>
      <c r="AD57" s="11"/>
      <c r="AE57" s="11"/>
      <c r="AF57" s="11"/>
      <c r="AG57" s="11"/>
    </row>
    <row r="58" spans="6:33" ht="15.75" hidden="1" x14ac:dyDescent="0.25">
      <c r="F58" s="10"/>
      <c r="G58" s="350" t="s">
        <v>10</v>
      </c>
      <c r="H58" s="350"/>
      <c r="I58" s="10">
        <v>2</v>
      </c>
      <c r="J58" s="10">
        <v>2</v>
      </c>
      <c r="K58" s="4"/>
      <c r="L58" s="4"/>
      <c r="M58" s="4"/>
      <c r="N58" s="48"/>
      <c r="O58" s="170"/>
      <c r="P58" s="170"/>
      <c r="Q58" s="170"/>
      <c r="R58" s="170"/>
      <c r="S58" s="170"/>
      <c r="T58" s="170"/>
      <c r="U58" s="170"/>
      <c r="V58" s="170"/>
      <c r="W58" s="170"/>
      <c r="AD58" s="64"/>
      <c r="AE58" s="64"/>
      <c r="AF58" s="64"/>
      <c r="AG58" s="64"/>
    </row>
    <row r="59" spans="6:33" ht="27.75" customHeight="1" x14ac:dyDescent="0.25">
      <c r="F59" s="29">
        <v>392</v>
      </c>
      <c r="G59" s="375" t="s">
        <v>250</v>
      </c>
      <c r="H59" s="376"/>
      <c r="I59" s="333">
        <v>230</v>
      </c>
      <c r="J59" s="333"/>
      <c r="K59" s="9">
        <v>13.7</v>
      </c>
      <c r="L59" s="9">
        <v>12.23</v>
      </c>
      <c r="M59" s="9">
        <v>49.57</v>
      </c>
      <c r="N59" s="105">
        <v>287.26</v>
      </c>
      <c r="O59" s="173">
        <v>229</v>
      </c>
      <c r="P59" s="173">
        <v>24.39</v>
      </c>
      <c r="Q59" s="173">
        <v>37.18</v>
      </c>
      <c r="R59" s="173">
        <v>128</v>
      </c>
      <c r="S59" s="173">
        <v>0.97</v>
      </c>
      <c r="T59" s="173">
        <v>41.7</v>
      </c>
      <c r="U59" s="173">
        <v>0.17</v>
      </c>
      <c r="V59" s="173">
        <v>0.17</v>
      </c>
      <c r="W59" s="173">
        <v>0.39</v>
      </c>
    </row>
    <row r="60" spans="6:33" ht="45.75" hidden="1" customHeight="1" x14ac:dyDescent="0.25">
      <c r="F60" s="4"/>
      <c r="G60" s="377" t="s">
        <v>251</v>
      </c>
      <c r="H60" s="378"/>
      <c r="I60" s="2">
        <v>205</v>
      </c>
      <c r="J60" s="2">
        <v>204</v>
      </c>
      <c r="K60" s="4"/>
      <c r="L60" s="4"/>
      <c r="M60" s="4"/>
      <c r="N60" s="48"/>
      <c r="O60" s="170"/>
      <c r="P60" s="170"/>
      <c r="Q60" s="170"/>
      <c r="R60" s="170"/>
      <c r="S60" s="170"/>
      <c r="T60" s="170"/>
      <c r="U60" s="170"/>
      <c r="V60" s="170"/>
      <c r="W60" s="170"/>
    </row>
    <row r="61" spans="6:33" ht="25.5" hidden="1" customHeight="1" x14ac:dyDescent="0.25">
      <c r="F61" s="4"/>
      <c r="G61" s="440" t="s">
        <v>252</v>
      </c>
      <c r="H61" s="441"/>
      <c r="I61" s="8"/>
      <c r="J61" s="8">
        <v>221</v>
      </c>
      <c r="K61" s="4"/>
      <c r="L61" s="4"/>
      <c r="M61" s="4"/>
      <c r="N61" s="48"/>
      <c r="O61" s="170"/>
      <c r="P61" s="170"/>
      <c r="Q61" s="170"/>
      <c r="R61" s="170"/>
      <c r="S61" s="170"/>
      <c r="T61" s="170"/>
      <c r="U61" s="170"/>
      <c r="V61" s="170"/>
      <c r="W61" s="170"/>
    </row>
    <row r="62" spans="6:33" hidden="1" x14ac:dyDescent="0.25">
      <c r="F62" s="4"/>
      <c r="G62" s="350" t="s">
        <v>9</v>
      </c>
      <c r="H62" s="350"/>
      <c r="I62" s="8">
        <v>15</v>
      </c>
      <c r="J62" s="8">
        <v>15</v>
      </c>
      <c r="K62" s="4"/>
      <c r="L62" s="4"/>
      <c r="M62" s="4"/>
      <c r="N62" s="48"/>
      <c r="O62" s="170"/>
      <c r="P62" s="170"/>
      <c r="Q62" s="170"/>
      <c r="R62" s="170"/>
      <c r="S62" s="170"/>
      <c r="T62" s="170"/>
      <c r="U62" s="170"/>
      <c r="V62" s="170"/>
      <c r="W62" s="170"/>
    </row>
    <row r="63" spans="6:33" hidden="1" x14ac:dyDescent="0.25">
      <c r="F63" s="4"/>
      <c r="G63" s="350"/>
      <c r="H63" s="350"/>
      <c r="I63" s="8"/>
      <c r="J63" s="8"/>
      <c r="K63" s="4"/>
      <c r="L63" s="4"/>
      <c r="M63" s="4"/>
      <c r="N63" s="48"/>
      <c r="O63" s="170"/>
      <c r="P63" s="170"/>
      <c r="Q63" s="170"/>
      <c r="R63" s="170"/>
      <c r="S63" s="170"/>
      <c r="T63" s="170"/>
      <c r="U63" s="170"/>
      <c r="V63" s="170"/>
      <c r="W63" s="170"/>
    </row>
    <row r="64" spans="6:33" hidden="1" x14ac:dyDescent="0.25">
      <c r="F64" s="4"/>
      <c r="G64" s="343"/>
      <c r="H64" s="406"/>
      <c r="I64" s="8"/>
      <c r="J64" s="8"/>
      <c r="K64" s="4"/>
      <c r="L64" s="4"/>
      <c r="M64" s="4"/>
      <c r="N64" s="48"/>
      <c r="O64" s="170"/>
      <c r="P64" s="170"/>
      <c r="Q64" s="170"/>
      <c r="R64" s="170"/>
      <c r="S64" s="170"/>
      <c r="T64" s="170"/>
      <c r="U64" s="170"/>
      <c r="V64" s="170"/>
      <c r="W64" s="170"/>
    </row>
    <row r="65" spans="6:33" hidden="1" x14ac:dyDescent="0.25">
      <c r="F65" s="4"/>
      <c r="G65" s="350"/>
      <c r="H65" s="350"/>
      <c r="I65" s="8"/>
      <c r="J65" s="8"/>
      <c r="K65" s="4"/>
      <c r="L65" s="4"/>
      <c r="M65" s="4"/>
      <c r="N65" s="48"/>
      <c r="O65" s="170"/>
      <c r="P65" s="170"/>
      <c r="Q65" s="170"/>
      <c r="R65" s="170"/>
      <c r="S65" s="170"/>
      <c r="T65" s="170"/>
      <c r="U65" s="170"/>
      <c r="V65" s="170"/>
      <c r="W65" s="170"/>
    </row>
    <row r="66" spans="6:33" hidden="1" x14ac:dyDescent="0.25">
      <c r="F66" s="4"/>
      <c r="G66" s="439"/>
      <c r="H66" s="434"/>
      <c r="I66" s="8"/>
      <c r="J66" s="8"/>
      <c r="K66" s="4"/>
      <c r="L66" s="4"/>
      <c r="M66" s="4"/>
      <c r="N66" s="48"/>
      <c r="O66" s="170"/>
      <c r="P66" s="170"/>
      <c r="Q66" s="170"/>
      <c r="R66" s="170"/>
      <c r="S66" s="170"/>
      <c r="T66" s="170"/>
      <c r="U66" s="170"/>
      <c r="V66" s="170"/>
      <c r="W66" s="170"/>
    </row>
    <row r="67" spans="6:33" hidden="1" x14ac:dyDescent="0.25">
      <c r="F67" s="4"/>
      <c r="G67" s="355" t="s">
        <v>121</v>
      </c>
      <c r="H67" s="350"/>
      <c r="I67" s="8"/>
      <c r="J67" s="8">
        <v>230</v>
      </c>
      <c r="K67" s="4"/>
      <c r="L67" s="4"/>
      <c r="M67" s="4"/>
      <c r="N67" s="48"/>
      <c r="O67" s="170"/>
      <c r="P67" s="170"/>
      <c r="Q67" s="170"/>
      <c r="R67" s="170"/>
      <c r="S67" s="170"/>
      <c r="T67" s="170"/>
      <c r="U67" s="170"/>
      <c r="V67" s="170"/>
      <c r="W67" s="170"/>
    </row>
    <row r="68" spans="6:33" ht="20.25" hidden="1" customHeight="1" x14ac:dyDescent="0.25">
      <c r="F68" s="10"/>
      <c r="G68" s="375"/>
      <c r="H68" s="376"/>
      <c r="I68" s="333"/>
      <c r="J68" s="333"/>
      <c r="K68" s="9"/>
      <c r="L68" s="9"/>
      <c r="M68" s="9"/>
      <c r="N68" s="105"/>
      <c r="O68" s="173"/>
      <c r="P68" s="173"/>
      <c r="Q68" s="173"/>
      <c r="R68" s="173"/>
      <c r="S68" s="173"/>
      <c r="T68" s="173"/>
      <c r="U68" s="173"/>
      <c r="V68" s="173"/>
      <c r="W68" s="173"/>
    </row>
    <row r="69" spans="6:33" hidden="1" x14ac:dyDescent="0.25">
      <c r="F69" s="4"/>
      <c r="G69" s="350"/>
      <c r="H69" s="350"/>
      <c r="I69" s="8"/>
      <c r="J69" s="8"/>
      <c r="K69" s="4"/>
      <c r="L69" s="4"/>
      <c r="M69" s="4"/>
      <c r="N69" s="48"/>
      <c r="O69" s="170"/>
      <c r="P69" s="170"/>
      <c r="Q69" s="170"/>
      <c r="R69" s="170"/>
      <c r="S69" s="170"/>
      <c r="T69" s="170"/>
      <c r="U69" s="170"/>
      <c r="V69" s="170"/>
      <c r="W69" s="170"/>
    </row>
    <row r="70" spans="6:33" hidden="1" x14ac:dyDescent="0.25">
      <c r="F70" s="4"/>
      <c r="G70" s="350"/>
      <c r="H70" s="350"/>
      <c r="I70" s="8"/>
      <c r="J70" s="8"/>
      <c r="K70" s="4"/>
      <c r="L70" s="4"/>
      <c r="M70" s="4"/>
      <c r="N70" s="48"/>
      <c r="O70" s="170"/>
      <c r="P70" s="170"/>
      <c r="Q70" s="170"/>
      <c r="R70" s="170"/>
      <c r="S70" s="170"/>
      <c r="T70" s="170"/>
      <c r="U70" s="170"/>
      <c r="V70" s="170"/>
      <c r="W70" s="170"/>
    </row>
    <row r="71" spans="6:33" hidden="1" x14ac:dyDescent="0.25">
      <c r="F71" s="4"/>
      <c r="G71" s="350"/>
      <c r="H71" s="350"/>
      <c r="I71" s="8"/>
      <c r="J71" s="8"/>
      <c r="K71" s="4"/>
      <c r="L71" s="4"/>
      <c r="M71" s="4"/>
      <c r="N71" s="48"/>
      <c r="O71" s="170"/>
      <c r="P71" s="170"/>
      <c r="Q71" s="170"/>
      <c r="R71" s="170"/>
      <c r="S71" s="170"/>
      <c r="T71" s="170"/>
      <c r="U71" s="170"/>
      <c r="V71" s="170"/>
      <c r="W71" s="170"/>
    </row>
    <row r="72" spans="6:33" hidden="1" x14ac:dyDescent="0.25">
      <c r="F72" s="4"/>
      <c r="G72" s="350"/>
      <c r="H72" s="350"/>
      <c r="I72" s="8"/>
      <c r="J72" s="8"/>
      <c r="K72" s="4"/>
      <c r="L72" s="4"/>
      <c r="M72" s="4"/>
      <c r="N72" s="48"/>
      <c r="O72" s="170"/>
      <c r="P72" s="170"/>
      <c r="Q72" s="170"/>
      <c r="R72" s="170"/>
      <c r="S72" s="170"/>
      <c r="T72" s="170"/>
      <c r="U72" s="170"/>
      <c r="V72" s="170"/>
      <c r="W72" s="170"/>
    </row>
    <row r="73" spans="6:33" hidden="1" x14ac:dyDescent="0.25">
      <c r="F73" s="4"/>
      <c r="G73" s="350"/>
      <c r="H73" s="350"/>
      <c r="I73" s="8"/>
      <c r="J73" s="8"/>
      <c r="K73" s="4"/>
      <c r="L73" s="4"/>
      <c r="M73" s="4"/>
      <c r="N73" s="48"/>
      <c r="O73" s="170"/>
      <c r="P73" s="170"/>
      <c r="Q73" s="170"/>
      <c r="R73" s="170"/>
      <c r="S73" s="170"/>
      <c r="T73" s="170"/>
      <c r="U73" s="170"/>
      <c r="V73" s="170"/>
      <c r="W73" s="170"/>
    </row>
    <row r="74" spans="6:33" hidden="1" x14ac:dyDescent="0.25">
      <c r="F74" s="4"/>
      <c r="G74" s="438"/>
      <c r="H74" s="438"/>
      <c r="I74" s="8"/>
      <c r="J74" s="8"/>
      <c r="K74" s="4"/>
      <c r="L74" s="4"/>
      <c r="M74" s="4"/>
      <c r="N74" s="48"/>
      <c r="O74" s="170"/>
      <c r="P74" s="170"/>
      <c r="Q74" s="170"/>
      <c r="R74" s="170"/>
      <c r="S74" s="170"/>
      <c r="T74" s="170"/>
      <c r="U74" s="170"/>
      <c r="V74" s="170"/>
      <c r="W74" s="170"/>
    </row>
    <row r="75" spans="6:33" hidden="1" x14ac:dyDescent="0.25">
      <c r="F75" s="4"/>
      <c r="G75" s="438"/>
      <c r="H75" s="438"/>
      <c r="I75" s="8"/>
      <c r="J75" s="8"/>
      <c r="K75" s="4"/>
      <c r="L75" s="4"/>
      <c r="M75" s="4"/>
      <c r="N75" s="48"/>
      <c r="O75" s="170"/>
      <c r="P75" s="170"/>
      <c r="Q75" s="170"/>
      <c r="R75" s="170"/>
      <c r="S75" s="170"/>
      <c r="T75" s="170"/>
      <c r="U75" s="170"/>
      <c r="V75" s="170"/>
      <c r="W75" s="170"/>
      <c r="Y75" s="5"/>
      <c r="Z75" s="5"/>
    </row>
    <row r="76" spans="6:33" ht="30" customHeight="1" x14ac:dyDescent="0.25">
      <c r="F76" s="4"/>
      <c r="G76" s="334" t="s">
        <v>38</v>
      </c>
      <c r="H76" s="334"/>
      <c r="I76" s="346">
        <v>75</v>
      </c>
      <c r="J76" s="348"/>
      <c r="K76" s="9">
        <v>5.7</v>
      </c>
      <c r="L76" s="9">
        <v>1.2</v>
      </c>
      <c r="M76" s="9">
        <v>35.9</v>
      </c>
      <c r="N76" s="105">
        <v>176.2</v>
      </c>
      <c r="O76" s="173">
        <v>65.23</v>
      </c>
      <c r="P76" s="173">
        <v>9.3800000000000008</v>
      </c>
      <c r="Q76" s="173">
        <v>16</v>
      </c>
      <c r="R76" s="173">
        <v>86.7</v>
      </c>
      <c r="S76" s="173">
        <v>2.7</v>
      </c>
      <c r="T76" s="173"/>
      <c r="U76" s="173">
        <v>0.2</v>
      </c>
      <c r="V76" s="173">
        <v>0.22</v>
      </c>
      <c r="W76" s="173"/>
      <c r="Y76" s="5"/>
      <c r="Z76" s="5"/>
    </row>
    <row r="77" spans="6:33" ht="31.5" customHeight="1" x14ac:dyDescent="0.25">
      <c r="F77" s="4"/>
      <c r="G77" s="334" t="s">
        <v>17</v>
      </c>
      <c r="H77" s="334"/>
      <c r="I77" s="333">
        <v>75</v>
      </c>
      <c r="J77" s="333"/>
      <c r="K77" s="9">
        <v>5.4</v>
      </c>
      <c r="L77" s="9">
        <v>0.84</v>
      </c>
      <c r="M77" s="9">
        <v>34.700000000000003</v>
      </c>
      <c r="N77" s="105">
        <v>177.7</v>
      </c>
      <c r="O77" s="173">
        <v>67.34</v>
      </c>
      <c r="P77" s="173">
        <v>34.700000000000003</v>
      </c>
      <c r="Q77" s="173">
        <v>15</v>
      </c>
      <c r="R77" s="173">
        <v>83.7</v>
      </c>
      <c r="S77" s="173">
        <v>2.1</v>
      </c>
      <c r="T77" s="173"/>
      <c r="U77" s="173">
        <v>0.2</v>
      </c>
      <c r="V77" s="173">
        <v>0.22</v>
      </c>
      <c r="W77" s="173"/>
      <c r="Y77" s="5"/>
      <c r="Z77" s="5"/>
      <c r="AA77" s="32"/>
      <c r="AB77" s="31"/>
      <c r="AC77" s="11"/>
      <c r="AD77" s="1"/>
      <c r="AE77" s="1"/>
      <c r="AF77" s="1"/>
      <c r="AG77" s="1"/>
    </row>
    <row r="78" spans="6:33" ht="30.75" customHeight="1" x14ac:dyDescent="0.25">
      <c r="F78" s="10">
        <v>255</v>
      </c>
      <c r="G78" s="375" t="s">
        <v>101</v>
      </c>
      <c r="H78" s="376"/>
      <c r="I78" s="346">
        <v>200</v>
      </c>
      <c r="J78" s="348"/>
      <c r="K78" s="9">
        <v>0.44</v>
      </c>
      <c r="L78" s="9">
        <v>0.02</v>
      </c>
      <c r="M78" s="9">
        <v>31.74</v>
      </c>
      <c r="N78" s="105">
        <v>125.8</v>
      </c>
      <c r="O78" s="201">
        <v>29.3</v>
      </c>
      <c r="P78" s="201">
        <v>32.4</v>
      </c>
      <c r="Q78" s="201">
        <v>12.4</v>
      </c>
      <c r="R78" s="201">
        <v>23.44</v>
      </c>
      <c r="S78" s="201">
        <v>0.7</v>
      </c>
      <c r="T78" s="201"/>
      <c r="U78" s="201">
        <v>1.6E-2</v>
      </c>
      <c r="V78" s="201">
        <v>2.4E-2</v>
      </c>
      <c r="W78" s="201">
        <v>0.72</v>
      </c>
      <c r="Y78" s="5"/>
      <c r="Z78" s="5"/>
      <c r="AC78" s="11"/>
      <c r="AD78" s="1"/>
      <c r="AE78" s="1"/>
      <c r="AF78" s="1"/>
      <c r="AG78" s="1"/>
    </row>
    <row r="79" spans="6:33" hidden="1" x14ac:dyDescent="0.25">
      <c r="F79" s="39"/>
      <c r="G79" s="350" t="s">
        <v>57</v>
      </c>
      <c r="H79" s="350"/>
      <c r="I79" s="8">
        <v>20</v>
      </c>
      <c r="J79" s="8">
        <v>25</v>
      </c>
      <c r="K79" s="3"/>
      <c r="L79" s="3"/>
      <c r="M79" s="3"/>
      <c r="N79" s="43"/>
      <c r="O79" s="211"/>
      <c r="P79" s="211"/>
      <c r="Q79" s="211"/>
      <c r="R79" s="211"/>
      <c r="S79" s="211"/>
      <c r="T79" s="211"/>
      <c r="U79" s="211"/>
      <c r="V79" s="211"/>
      <c r="W79" s="211"/>
      <c r="Y79" s="5"/>
      <c r="Z79" s="5"/>
      <c r="AC79" s="11"/>
      <c r="AD79" s="1"/>
      <c r="AE79" s="1"/>
      <c r="AF79" s="1"/>
      <c r="AG79" s="1"/>
    </row>
    <row r="80" spans="6:33" hidden="1" x14ac:dyDescent="0.25">
      <c r="F80" s="39"/>
      <c r="G80" s="350" t="s">
        <v>35</v>
      </c>
      <c r="H80" s="350"/>
      <c r="I80" s="8">
        <v>20</v>
      </c>
      <c r="J80" s="8">
        <v>20</v>
      </c>
      <c r="K80" s="3"/>
      <c r="L80" s="3"/>
      <c r="M80" s="3"/>
      <c r="N80" s="43"/>
      <c r="O80" s="211"/>
      <c r="P80" s="211"/>
      <c r="Q80" s="211"/>
      <c r="R80" s="211"/>
      <c r="S80" s="211"/>
      <c r="T80" s="211"/>
      <c r="U80" s="211"/>
      <c r="V80" s="211"/>
      <c r="W80" s="211"/>
      <c r="AC80" s="11"/>
      <c r="AD80" s="1"/>
      <c r="AE80" s="1"/>
      <c r="AF80" s="1"/>
      <c r="AG80" s="1"/>
    </row>
    <row r="81" spans="6:33" hidden="1" x14ac:dyDescent="0.25">
      <c r="F81" s="39"/>
      <c r="G81" s="343" t="s">
        <v>41</v>
      </c>
      <c r="H81" s="344"/>
      <c r="I81" s="8">
        <v>190</v>
      </c>
      <c r="J81" s="8">
        <v>190</v>
      </c>
      <c r="K81" s="3"/>
      <c r="L81" s="3"/>
      <c r="M81" s="3"/>
      <c r="N81" s="43"/>
      <c r="O81" s="211"/>
      <c r="P81" s="211"/>
      <c r="Q81" s="211"/>
      <c r="R81" s="211"/>
      <c r="S81" s="211"/>
      <c r="T81" s="211"/>
      <c r="U81" s="211"/>
      <c r="V81" s="211"/>
      <c r="W81" s="211"/>
      <c r="AB81" s="31"/>
      <c r="AC81" s="11"/>
      <c r="AD81" s="1"/>
      <c r="AE81" s="1"/>
      <c r="AF81" s="1"/>
      <c r="AG81" s="1"/>
    </row>
    <row r="82" spans="6:33" hidden="1" x14ac:dyDescent="0.25">
      <c r="F82" s="39"/>
      <c r="G82" s="343" t="s">
        <v>58</v>
      </c>
      <c r="H82" s="344"/>
      <c r="I82" s="8">
        <v>25</v>
      </c>
      <c r="J82" s="8">
        <v>25</v>
      </c>
      <c r="K82" s="3"/>
      <c r="L82" s="3"/>
      <c r="M82" s="3"/>
      <c r="N82" s="43"/>
      <c r="O82" s="211"/>
      <c r="P82" s="211"/>
      <c r="Q82" s="211"/>
      <c r="R82" s="211"/>
      <c r="S82" s="211"/>
      <c r="T82" s="211"/>
      <c r="U82" s="211"/>
      <c r="V82" s="211"/>
      <c r="W82" s="211"/>
      <c r="AC82" s="11"/>
      <c r="AD82" s="15"/>
      <c r="AE82" s="15"/>
      <c r="AF82" s="15"/>
      <c r="AG82" s="15"/>
    </row>
    <row r="83" spans="6:33" x14ac:dyDescent="0.25">
      <c r="F83" s="4"/>
      <c r="G83" s="340" t="s">
        <v>42</v>
      </c>
      <c r="H83" s="340"/>
      <c r="I83" s="341">
        <f>I40+I46+I51+I59+I76+I77+I78</f>
        <v>1000</v>
      </c>
      <c r="J83" s="342"/>
      <c r="K83" s="3">
        <f>SUM(K40:K82)</f>
        <v>34.769999999999996</v>
      </c>
      <c r="L83" s="3">
        <f>SUM(L40:L82)</f>
        <v>22.97</v>
      </c>
      <c r="M83" s="3">
        <f>SUM(M40:M82)</f>
        <v>178.32</v>
      </c>
      <c r="N83" s="43">
        <f>SUM(N40:N82)</f>
        <v>980.31999999999994</v>
      </c>
      <c r="O83" s="211">
        <f>SUM(O40:O82)</f>
        <v>1103.8699999999999</v>
      </c>
      <c r="P83" s="211">
        <f t="shared" ref="P83:W83" si="1">SUM(P40:P82)</f>
        <v>154.47</v>
      </c>
      <c r="Q83" s="211">
        <f t="shared" si="1"/>
        <v>122.68</v>
      </c>
      <c r="R83" s="211">
        <f t="shared" si="1"/>
        <v>418.84</v>
      </c>
      <c r="S83" s="211">
        <f t="shared" si="1"/>
        <v>8.43</v>
      </c>
      <c r="T83" s="211">
        <f t="shared" si="1"/>
        <v>41.7</v>
      </c>
      <c r="U83" s="211">
        <f t="shared" si="1"/>
        <v>0.69600000000000006</v>
      </c>
      <c r="V83" s="211">
        <f t="shared" si="1"/>
        <v>0.71399999999999997</v>
      </c>
      <c r="W83" s="211">
        <f t="shared" si="1"/>
        <v>16.11</v>
      </c>
      <c r="Y83" s="5"/>
      <c r="Z83" s="1"/>
      <c r="AA83" s="1"/>
      <c r="AB83" s="32"/>
      <c r="AC83" s="11"/>
      <c r="AD83" s="1"/>
      <c r="AE83" s="1"/>
      <c r="AF83" s="1"/>
      <c r="AG83" s="1"/>
    </row>
    <row r="84" spans="6:33" x14ac:dyDescent="0.25">
      <c r="F84" s="48"/>
      <c r="G84" s="26"/>
      <c r="H84" s="26"/>
      <c r="I84" s="27"/>
      <c r="J84" s="27"/>
      <c r="K84" s="27"/>
      <c r="L84" s="27"/>
      <c r="M84" s="27"/>
      <c r="N84" s="168">
        <f>N83/N124</f>
        <v>0.29876236944841478</v>
      </c>
      <c r="O84" s="226"/>
      <c r="P84" s="226"/>
      <c r="Q84" s="226"/>
      <c r="R84" s="226"/>
      <c r="S84" s="226"/>
      <c r="T84" s="226"/>
      <c r="U84" s="226"/>
      <c r="V84" s="226"/>
      <c r="W84" s="226"/>
      <c r="Y84" s="5"/>
      <c r="Z84" s="1"/>
      <c r="AA84" s="1"/>
      <c r="AC84" s="11"/>
      <c r="AD84" s="11"/>
      <c r="AE84" s="11"/>
      <c r="AF84" s="11"/>
      <c r="AG84" s="11"/>
    </row>
    <row r="85" spans="6:33" ht="18.75" x14ac:dyDescent="0.3">
      <c r="F85" s="333" t="s">
        <v>59</v>
      </c>
      <c r="G85" s="333"/>
      <c r="H85" s="333"/>
      <c r="I85" s="333"/>
      <c r="J85" s="333"/>
      <c r="K85" s="333"/>
      <c r="L85" s="333"/>
      <c r="M85" s="333"/>
      <c r="N85" s="346"/>
      <c r="O85" s="176"/>
      <c r="P85" s="176"/>
      <c r="Q85" s="176"/>
      <c r="R85" s="176"/>
      <c r="S85" s="176"/>
      <c r="T85" s="176"/>
      <c r="U85" s="176"/>
      <c r="V85" s="176"/>
      <c r="W85" s="176"/>
      <c r="Y85" s="5"/>
      <c r="Z85" s="1"/>
      <c r="AA85" s="1"/>
      <c r="AB85" s="36"/>
      <c r="AC85" s="11"/>
      <c r="AD85" s="11"/>
      <c r="AE85" s="11"/>
      <c r="AF85" s="11"/>
      <c r="AG85" s="11"/>
    </row>
    <row r="86" spans="6:33" x14ac:dyDescent="0.25">
      <c r="F86" s="2">
        <v>389</v>
      </c>
      <c r="G86" s="335" t="s">
        <v>60</v>
      </c>
      <c r="H86" s="335"/>
      <c r="I86" s="337">
        <v>200</v>
      </c>
      <c r="J86" s="337"/>
      <c r="K86" s="3">
        <v>0.8</v>
      </c>
      <c r="L86" s="3">
        <v>0.6</v>
      </c>
      <c r="M86" s="3">
        <v>22</v>
      </c>
      <c r="N86" s="43">
        <v>92</v>
      </c>
      <c r="O86" s="173">
        <v>120</v>
      </c>
      <c r="P86" s="173">
        <v>14</v>
      </c>
      <c r="Q86" s="173">
        <v>8</v>
      </c>
      <c r="R86" s="173">
        <v>14</v>
      </c>
      <c r="S86" s="173">
        <v>1.4</v>
      </c>
      <c r="T86" s="173"/>
      <c r="U86" s="173">
        <v>0.02</v>
      </c>
      <c r="V86" s="173">
        <v>0.02</v>
      </c>
      <c r="W86" s="173">
        <v>4</v>
      </c>
      <c r="Y86" s="5"/>
      <c r="Z86" s="5"/>
      <c r="AA86" s="1"/>
      <c r="AC86" s="11"/>
      <c r="AD86" s="1"/>
      <c r="AE86" s="1"/>
      <c r="AF86" s="1"/>
      <c r="AG86" s="1"/>
    </row>
    <row r="87" spans="6:33" hidden="1" x14ac:dyDescent="0.25">
      <c r="F87" s="4"/>
      <c r="G87" s="350" t="s">
        <v>60</v>
      </c>
      <c r="H87" s="350"/>
      <c r="I87" s="8">
        <v>200</v>
      </c>
      <c r="J87" s="8">
        <v>200</v>
      </c>
      <c r="K87" s="3"/>
      <c r="L87" s="3"/>
      <c r="M87" s="8"/>
      <c r="N87" s="133"/>
      <c r="O87" s="171"/>
      <c r="P87" s="171"/>
      <c r="Q87" s="171"/>
      <c r="R87" s="171"/>
      <c r="S87" s="171"/>
      <c r="T87" s="171"/>
      <c r="U87" s="171"/>
      <c r="V87" s="171"/>
      <c r="W87" s="171"/>
      <c r="Y87" s="5"/>
      <c r="Z87" s="5"/>
      <c r="AA87" s="1"/>
      <c r="AB87" s="31"/>
      <c r="AC87" s="11"/>
      <c r="AD87" s="1"/>
      <c r="AE87" s="1"/>
      <c r="AF87" s="1"/>
      <c r="AG87" s="1"/>
    </row>
    <row r="88" spans="6:33" x14ac:dyDescent="0.25">
      <c r="F88" s="10"/>
      <c r="G88" s="404" t="s">
        <v>245</v>
      </c>
      <c r="H88" s="405"/>
      <c r="I88" s="29"/>
      <c r="J88" s="9">
        <v>50</v>
      </c>
      <c r="K88" s="9">
        <v>13.6</v>
      </c>
      <c r="L88" s="9">
        <v>2.14</v>
      </c>
      <c r="M88" s="9">
        <v>41</v>
      </c>
      <c r="N88" s="105">
        <v>182</v>
      </c>
      <c r="O88" s="173">
        <v>55</v>
      </c>
      <c r="P88" s="173">
        <v>12</v>
      </c>
      <c r="Q88" s="173">
        <v>24</v>
      </c>
      <c r="R88" s="173">
        <v>19</v>
      </c>
      <c r="S88" s="173">
        <v>1.4</v>
      </c>
      <c r="T88" s="173">
        <v>40</v>
      </c>
      <c r="U88" s="173">
        <v>0.01</v>
      </c>
      <c r="V88" s="173">
        <v>0.01</v>
      </c>
      <c r="W88" s="176"/>
      <c r="Y88" s="5"/>
      <c r="Z88" s="5"/>
      <c r="AA88" s="1"/>
      <c r="AB88" s="31"/>
      <c r="AC88" s="11"/>
      <c r="AD88" s="1"/>
      <c r="AE88" s="1"/>
      <c r="AF88" s="1"/>
      <c r="AG88" s="1"/>
    </row>
    <row r="89" spans="6:33" ht="15" customHeight="1" x14ac:dyDescent="0.3">
      <c r="F89" s="4"/>
      <c r="G89" s="340" t="s">
        <v>42</v>
      </c>
      <c r="H89" s="340"/>
      <c r="I89" s="341">
        <v>250</v>
      </c>
      <c r="J89" s="342"/>
      <c r="K89" s="3">
        <f>SUM(K86:K88)</f>
        <v>14.4</v>
      </c>
      <c r="L89" s="3">
        <f>SUM(L86:L88)</f>
        <v>2.74</v>
      </c>
      <c r="M89" s="3">
        <f>SUM(M86:M88)</f>
        <v>63</v>
      </c>
      <c r="N89" s="43">
        <f>SUM(N86:N88)</f>
        <v>274</v>
      </c>
      <c r="O89" s="211">
        <f>SUM(O86:O88)</f>
        <v>175</v>
      </c>
      <c r="P89" s="211">
        <f t="shared" ref="P89:W89" si="2">SUM(P86:P88)</f>
        <v>26</v>
      </c>
      <c r="Q89" s="211">
        <f t="shared" si="2"/>
        <v>32</v>
      </c>
      <c r="R89" s="211">
        <f t="shared" si="2"/>
        <v>33</v>
      </c>
      <c r="S89" s="211">
        <f t="shared" si="2"/>
        <v>2.8</v>
      </c>
      <c r="T89" s="211">
        <f t="shared" si="2"/>
        <v>40</v>
      </c>
      <c r="U89" s="211">
        <f t="shared" si="2"/>
        <v>0.03</v>
      </c>
      <c r="V89" s="211">
        <f t="shared" si="2"/>
        <v>0.03</v>
      </c>
      <c r="W89" s="211">
        <f t="shared" si="2"/>
        <v>4</v>
      </c>
      <c r="AB89" s="45"/>
      <c r="AC89" s="11"/>
      <c r="AD89" s="11"/>
      <c r="AE89" s="11"/>
      <c r="AF89" s="11"/>
      <c r="AG89" s="11"/>
    </row>
    <row r="90" spans="6:33" ht="17.25" customHeight="1" x14ac:dyDescent="0.25">
      <c r="F90" s="48"/>
      <c r="G90" s="26"/>
      <c r="H90" s="26"/>
      <c r="I90" s="27"/>
      <c r="J90" s="27"/>
      <c r="K90" s="27"/>
      <c r="L90" s="27"/>
      <c r="M90" s="27"/>
      <c r="N90" s="168">
        <f>N89/N124</f>
        <v>8.3504252926458356E-2</v>
      </c>
      <c r="O90" s="226"/>
      <c r="P90" s="226"/>
      <c r="Q90" s="226"/>
      <c r="R90" s="226"/>
      <c r="S90" s="226"/>
      <c r="T90" s="226"/>
      <c r="U90" s="226"/>
      <c r="V90" s="226"/>
      <c r="W90" s="226"/>
      <c r="AB90" s="32"/>
      <c r="AC90" s="11"/>
      <c r="AD90" s="1"/>
      <c r="AE90" s="1"/>
      <c r="AF90" s="1"/>
      <c r="AG90" s="1"/>
    </row>
    <row r="91" spans="6:33" x14ac:dyDescent="0.25">
      <c r="F91" s="333" t="s">
        <v>74</v>
      </c>
      <c r="G91" s="333"/>
      <c r="H91" s="333"/>
      <c r="I91" s="333"/>
      <c r="J91" s="333"/>
      <c r="K91" s="333"/>
      <c r="L91" s="333"/>
      <c r="M91" s="333"/>
      <c r="N91" s="346"/>
      <c r="O91" s="176"/>
      <c r="P91" s="176"/>
      <c r="Q91" s="176"/>
      <c r="R91" s="176"/>
      <c r="S91" s="176"/>
      <c r="T91" s="176"/>
      <c r="U91" s="176"/>
      <c r="V91" s="176"/>
      <c r="W91" s="176"/>
      <c r="AB91" s="69"/>
      <c r="AC91" s="11"/>
      <c r="AD91" s="1"/>
      <c r="AE91" s="1"/>
      <c r="AF91" s="1"/>
      <c r="AG91" s="1"/>
    </row>
    <row r="92" spans="6:33" ht="22.5" customHeight="1" x14ac:dyDescent="0.25">
      <c r="F92" s="29">
        <v>146</v>
      </c>
      <c r="G92" s="375" t="s">
        <v>275</v>
      </c>
      <c r="H92" s="376"/>
      <c r="I92" s="333">
        <v>140</v>
      </c>
      <c r="J92" s="333"/>
      <c r="K92" s="9">
        <v>19.73</v>
      </c>
      <c r="L92" s="9">
        <v>16.55</v>
      </c>
      <c r="M92" s="9">
        <v>3.75</v>
      </c>
      <c r="N92" s="105">
        <v>245.88</v>
      </c>
      <c r="O92" s="173">
        <v>126</v>
      </c>
      <c r="P92" s="173">
        <v>63</v>
      </c>
      <c r="Q92" s="173">
        <v>21.3</v>
      </c>
      <c r="R92" s="173">
        <v>94.5</v>
      </c>
      <c r="S92" s="173">
        <v>0.42</v>
      </c>
      <c r="T92" s="173">
        <v>24.5</v>
      </c>
      <c r="U92" s="173">
        <v>0.06</v>
      </c>
      <c r="V92" s="173">
        <v>0.6</v>
      </c>
      <c r="W92" s="173">
        <v>0.78</v>
      </c>
      <c r="AB92" s="32"/>
      <c r="AC92" s="11"/>
      <c r="AD92" s="1"/>
      <c r="AE92" s="1"/>
      <c r="AF92" s="1"/>
      <c r="AG92" s="1"/>
    </row>
    <row r="93" spans="6:33" ht="13.5" hidden="1" customHeight="1" x14ac:dyDescent="0.25">
      <c r="F93" s="29"/>
      <c r="G93" s="377" t="s">
        <v>301</v>
      </c>
      <c r="H93" s="378"/>
      <c r="I93" s="2">
        <v>232</v>
      </c>
      <c r="J93" s="2">
        <v>155</v>
      </c>
      <c r="K93" s="9"/>
      <c r="L93" s="9"/>
      <c r="M93" s="9"/>
      <c r="N93" s="105"/>
      <c r="O93" s="176"/>
      <c r="P93" s="176"/>
      <c r="Q93" s="176"/>
      <c r="R93" s="176"/>
      <c r="S93" s="176"/>
      <c r="T93" s="176"/>
      <c r="U93" s="176"/>
      <c r="V93" s="176"/>
      <c r="W93" s="176"/>
      <c r="AB93" s="32"/>
      <c r="AC93" s="11"/>
      <c r="AD93" s="1"/>
      <c r="AE93" s="1"/>
      <c r="AF93" s="1"/>
      <c r="AG93" s="1"/>
    </row>
    <row r="94" spans="6:33" ht="12.75" hidden="1" customHeight="1" x14ac:dyDescent="0.25">
      <c r="F94" s="29"/>
      <c r="G94" s="377" t="s">
        <v>4</v>
      </c>
      <c r="H94" s="378"/>
      <c r="I94" s="2">
        <v>5</v>
      </c>
      <c r="J94" s="2">
        <v>5</v>
      </c>
      <c r="K94" s="9"/>
      <c r="L94" s="9"/>
      <c r="M94" s="9"/>
      <c r="N94" s="105"/>
      <c r="O94" s="176"/>
      <c r="P94" s="176"/>
      <c r="Q94" s="176"/>
      <c r="R94" s="176"/>
      <c r="S94" s="176"/>
      <c r="T94" s="176"/>
      <c r="U94" s="176"/>
      <c r="V94" s="176"/>
      <c r="W94" s="176"/>
      <c r="AB94" s="32"/>
      <c r="AC94" s="11"/>
      <c r="AD94" s="1"/>
      <c r="AE94" s="1"/>
      <c r="AF94" s="1"/>
      <c r="AG94" s="1"/>
    </row>
    <row r="95" spans="6:33" ht="11.25" hidden="1" customHeight="1" x14ac:dyDescent="0.25">
      <c r="F95" s="29"/>
      <c r="G95" s="377" t="s">
        <v>10</v>
      </c>
      <c r="H95" s="378"/>
      <c r="I95" s="2">
        <v>5</v>
      </c>
      <c r="J95" s="2">
        <v>5</v>
      </c>
      <c r="K95" s="9"/>
      <c r="L95" s="9"/>
      <c r="M95" s="9"/>
      <c r="N95" s="105"/>
      <c r="O95" s="176"/>
      <c r="P95" s="176"/>
      <c r="Q95" s="176"/>
      <c r="R95" s="176"/>
      <c r="S95" s="176"/>
      <c r="T95" s="176"/>
      <c r="U95" s="176"/>
      <c r="V95" s="176"/>
      <c r="W95" s="176"/>
      <c r="AB95" s="32"/>
      <c r="AC95" s="11"/>
      <c r="AD95" s="1"/>
      <c r="AE95" s="1"/>
      <c r="AF95" s="1"/>
      <c r="AG95" s="1"/>
    </row>
    <row r="96" spans="6:33" ht="15.75" hidden="1" customHeight="1" x14ac:dyDescent="0.25">
      <c r="F96" s="29"/>
      <c r="G96" s="437" t="s">
        <v>149</v>
      </c>
      <c r="H96" s="406"/>
      <c r="I96" s="8"/>
      <c r="J96" s="8">
        <v>140</v>
      </c>
      <c r="K96" s="4"/>
      <c r="L96" s="4"/>
      <c r="M96" s="4"/>
      <c r="N96" s="48"/>
      <c r="O96" s="170"/>
      <c r="P96" s="170"/>
      <c r="Q96" s="170"/>
      <c r="R96" s="170"/>
      <c r="S96" s="170"/>
      <c r="T96" s="170"/>
      <c r="U96" s="170"/>
      <c r="V96" s="170"/>
      <c r="W96" s="170"/>
      <c r="AB96" s="32"/>
      <c r="AC96" s="11"/>
      <c r="AD96" s="1"/>
      <c r="AE96" s="1"/>
      <c r="AF96" s="1"/>
      <c r="AG96" s="1"/>
    </row>
    <row r="97" spans="6:36" ht="26.25" customHeight="1" x14ac:dyDescent="0.25">
      <c r="F97" s="2">
        <v>126</v>
      </c>
      <c r="G97" s="375" t="s">
        <v>264</v>
      </c>
      <c r="H97" s="376"/>
      <c r="I97" s="333">
        <v>300</v>
      </c>
      <c r="J97" s="333"/>
      <c r="K97" s="9">
        <v>5.99</v>
      </c>
      <c r="L97" s="9">
        <v>8.26</v>
      </c>
      <c r="M97" s="9">
        <v>47.49</v>
      </c>
      <c r="N97" s="105">
        <v>288.05</v>
      </c>
      <c r="O97" s="175">
        <v>1227</v>
      </c>
      <c r="P97" s="173">
        <v>66</v>
      </c>
      <c r="Q97" s="173">
        <v>57</v>
      </c>
      <c r="R97" s="173">
        <v>168</v>
      </c>
      <c r="S97" s="173">
        <v>2.4</v>
      </c>
      <c r="T97" s="173"/>
      <c r="U97" s="173">
        <v>0.3</v>
      </c>
      <c r="V97" s="173">
        <v>1.5</v>
      </c>
      <c r="W97" s="173">
        <v>36</v>
      </c>
      <c r="AB97" s="32"/>
      <c r="AC97" s="11"/>
      <c r="AD97" s="1"/>
      <c r="AE97" s="1"/>
      <c r="AF97" s="1"/>
      <c r="AG97" s="1"/>
    </row>
    <row r="98" spans="6:36" hidden="1" x14ac:dyDescent="0.25">
      <c r="F98" s="17"/>
      <c r="G98" s="350" t="s">
        <v>5</v>
      </c>
      <c r="H98" s="350"/>
      <c r="I98" s="10">
        <v>396</v>
      </c>
      <c r="J98" s="10">
        <v>297</v>
      </c>
      <c r="K98" s="9"/>
      <c r="L98" s="9"/>
      <c r="M98" s="9"/>
      <c r="N98" s="105"/>
      <c r="O98" s="173"/>
      <c r="P98" s="173"/>
      <c r="Q98" s="173"/>
      <c r="R98" s="173"/>
      <c r="S98" s="173"/>
      <c r="T98" s="173"/>
      <c r="U98" s="173"/>
      <c r="V98" s="173"/>
      <c r="W98" s="173"/>
      <c r="AB98" s="32"/>
      <c r="AC98" s="11"/>
      <c r="AD98" s="11"/>
      <c r="AE98" s="11"/>
      <c r="AF98" s="11"/>
      <c r="AG98" s="11"/>
    </row>
    <row r="99" spans="6:36" hidden="1" x14ac:dyDescent="0.25">
      <c r="F99" s="17"/>
      <c r="G99" s="350" t="s">
        <v>265</v>
      </c>
      <c r="H99" s="350"/>
      <c r="I99" s="10"/>
      <c r="J99" s="10">
        <v>285</v>
      </c>
      <c r="K99" s="4"/>
      <c r="L99" s="4"/>
      <c r="M99" s="4"/>
      <c r="N99" s="48"/>
      <c r="O99" s="170"/>
      <c r="P99" s="170"/>
      <c r="Q99" s="170"/>
      <c r="R99" s="170"/>
      <c r="S99" s="170"/>
      <c r="T99" s="170"/>
      <c r="U99" s="170"/>
      <c r="V99" s="170"/>
      <c r="W99" s="170"/>
      <c r="AC99" s="11"/>
      <c r="AD99" s="35"/>
      <c r="AE99" s="35"/>
      <c r="AF99" s="35"/>
      <c r="AG99" s="35"/>
    </row>
    <row r="100" spans="6:36" ht="18.75" hidden="1" x14ac:dyDescent="0.3">
      <c r="F100" s="17"/>
      <c r="G100" s="350" t="s">
        <v>161</v>
      </c>
      <c r="H100" s="350"/>
      <c r="I100" s="10">
        <v>3</v>
      </c>
      <c r="J100" s="10">
        <v>3</v>
      </c>
      <c r="K100" s="4"/>
      <c r="L100" s="4"/>
      <c r="M100" s="4"/>
      <c r="N100" s="48"/>
      <c r="O100" s="170"/>
      <c r="P100" s="170"/>
      <c r="Q100" s="170"/>
      <c r="R100" s="170"/>
      <c r="S100" s="170"/>
      <c r="T100" s="170"/>
      <c r="U100" s="170"/>
      <c r="V100" s="170"/>
      <c r="W100" s="170"/>
      <c r="AB100" s="45"/>
      <c r="AC100" s="11"/>
      <c r="AD100" s="11"/>
      <c r="AE100" s="11"/>
      <c r="AF100" s="11"/>
      <c r="AG100" s="11"/>
    </row>
    <row r="101" spans="6:36" hidden="1" x14ac:dyDescent="0.25">
      <c r="F101" s="17"/>
      <c r="G101" s="350" t="s">
        <v>49</v>
      </c>
      <c r="H101" s="350"/>
      <c r="I101" s="10">
        <v>36</v>
      </c>
      <c r="J101" s="10">
        <v>30</v>
      </c>
      <c r="K101" s="4"/>
      <c r="L101" s="4"/>
      <c r="M101" s="4"/>
      <c r="N101" s="48"/>
      <c r="O101" s="170"/>
      <c r="P101" s="170"/>
      <c r="Q101" s="170"/>
      <c r="R101" s="170"/>
      <c r="S101" s="170"/>
      <c r="T101" s="170"/>
      <c r="U101" s="170"/>
      <c r="V101" s="170"/>
      <c r="W101" s="170"/>
      <c r="AB101" s="32"/>
      <c r="AC101" s="11"/>
      <c r="AD101" s="11"/>
      <c r="AE101" s="11"/>
      <c r="AF101" s="11"/>
      <c r="AG101" s="11"/>
    </row>
    <row r="102" spans="6:36" hidden="1" x14ac:dyDescent="0.25">
      <c r="F102" s="17"/>
      <c r="G102" s="350" t="s">
        <v>266</v>
      </c>
      <c r="H102" s="350"/>
      <c r="I102" s="10"/>
      <c r="J102" s="10">
        <v>15</v>
      </c>
      <c r="K102" s="4"/>
      <c r="L102" s="4"/>
      <c r="M102" s="4"/>
      <c r="N102" s="48"/>
      <c r="O102" s="170"/>
      <c r="P102" s="170"/>
      <c r="Q102" s="170"/>
      <c r="R102" s="170"/>
      <c r="S102" s="170"/>
      <c r="T102" s="170"/>
      <c r="U102" s="170"/>
      <c r="V102" s="170"/>
      <c r="W102" s="170"/>
      <c r="AB102" s="32"/>
      <c r="AC102" s="11"/>
      <c r="AD102" s="1"/>
      <c r="AE102" s="1"/>
      <c r="AF102" s="1"/>
      <c r="AG102" s="1"/>
    </row>
    <row r="103" spans="6:36" hidden="1" x14ac:dyDescent="0.25">
      <c r="F103" s="17"/>
      <c r="G103" s="350" t="s">
        <v>9</v>
      </c>
      <c r="H103" s="350"/>
      <c r="I103" s="10">
        <v>15</v>
      </c>
      <c r="J103" s="10">
        <v>15</v>
      </c>
      <c r="K103" s="4"/>
      <c r="L103" s="4"/>
      <c r="M103" s="4"/>
      <c r="N103" s="48"/>
      <c r="O103" s="170"/>
      <c r="P103" s="170"/>
      <c r="Q103" s="170"/>
      <c r="R103" s="170"/>
      <c r="S103" s="170"/>
      <c r="T103" s="170"/>
      <c r="U103" s="170"/>
      <c r="V103" s="170"/>
      <c r="W103" s="170"/>
      <c r="AB103" s="32"/>
      <c r="AC103" s="11"/>
      <c r="AD103" s="1"/>
      <c r="AE103" s="1"/>
      <c r="AF103" s="1"/>
      <c r="AG103" s="1"/>
    </row>
    <row r="104" spans="6:36" ht="24.75" customHeight="1" x14ac:dyDescent="0.25">
      <c r="F104" s="29">
        <v>71</v>
      </c>
      <c r="G104" s="334" t="s">
        <v>109</v>
      </c>
      <c r="H104" s="334"/>
      <c r="I104" s="333">
        <v>150</v>
      </c>
      <c r="J104" s="333"/>
      <c r="K104" s="9">
        <v>0.9</v>
      </c>
      <c r="L104" s="9">
        <v>0.2</v>
      </c>
      <c r="M104" s="9">
        <v>5.2</v>
      </c>
      <c r="N104" s="105">
        <v>23</v>
      </c>
      <c r="O104" s="173">
        <v>414</v>
      </c>
      <c r="P104" s="173">
        <v>38</v>
      </c>
      <c r="Q104" s="173">
        <v>32</v>
      </c>
      <c r="R104" s="173">
        <v>67.8</v>
      </c>
      <c r="S104" s="175">
        <v>1.6</v>
      </c>
      <c r="T104" s="173"/>
      <c r="U104" s="173">
        <v>0.08</v>
      </c>
      <c r="V104" s="173">
        <v>0.06</v>
      </c>
      <c r="W104" s="173">
        <v>16.399999999999999</v>
      </c>
      <c r="AA104" s="11"/>
      <c r="AB104" s="436"/>
      <c r="AC104" s="436"/>
      <c r="AD104" s="322"/>
      <c r="AE104" s="322"/>
      <c r="AF104" s="15"/>
      <c r="AG104" s="15"/>
      <c r="AH104" s="15"/>
      <c r="AI104" s="15"/>
    </row>
    <row r="105" spans="6:36" hidden="1" x14ac:dyDescent="0.25">
      <c r="F105" s="10"/>
      <c r="G105" s="350"/>
      <c r="H105" s="350"/>
      <c r="I105" s="10"/>
      <c r="J105" s="10"/>
      <c r="K105" s="4"/>
      <c r="L105" s="4"/>
      <c r="M105" s="4"/>
      <c r="N105" s="48"/>
      <c r="O105" s="170"/>
      <c r="P105" s="170"/>
      <c r="Q105" s="170"/>
      <c r="R105" s="170"/>
      <c r="S105" s="170"/>
      <c r="T105" s="170"/>
      <c r="U105" s="170"/>
      <c r="V105" s="170"/>
      <c r="W105" s="170"/>
      <c r="AA105" s="51"/>
      <c r="AB105" s="430"/>
      <c r="AC105" s="430"/>
      <c r="AD105" s="11"/>
      <c r="AE105" s="11"/>
      <c r="AF105" s="15"/>
      <c r="AG105" s="15"/>
      <c r="AH105" s="15"/>
      <c r="AI105" s="15"/>
    </row>
    <row r="106" spans="6:36" hidden="1" x14ac:dyDescent="0.25">
      <c r="F106" s="10"/>
      <c r="G106" s="350"/>
      <c r="H106" s="350"/>
      <c r="I106" s="10"/>
      <c r="J106" s="10"/>
      <c r="K106" s="4"/>
      <c r="L106" s="4"/>
      <c r="M106" s="4"/>
      <c r="N106" s="48"/>
      <c r="O106" s="170"/>
      <c r="P106" s="170"/>
      <c r="Q106" s="170"/>
      <c r="R106" s="170"/>
      <c r="S106" s="170"/>
      <c r="T106" s="170"/>
      <c r="U106" s="170"/>
      <c r="V106" s="170"/>
      <c r="W106" s="170"/>
    </row>
    <row r="107" spans="6:36" ht="27.75" customHeight="1" x14ac:dyDescent="0.25">
      <c r="F107" s="10"/>
      <c r="G107" s="334" t="s">
        <v>38</v>
      </c>
      <c r="H107" s="334"/>
      <c r="I107" s="346">
        <v>50</v>
      </c>
      <c r="J107" s="348"/>
      <c r="K107" s="9">
        <v>3.8</v>
      </c>
      <c r="L107" s="9">
        <v>0.8</v>
      </c>
      <c r="M107" s="9">
        <v>23.9</v>
      </c>
      <c r="N107" s="105">
        <v>117</v>
      </c>
      <c r="O107" s="173">
        <v>43</v>
      </c>
      <c r="P107" s="173">
        <v>6</v>
      </c>
      <c r="Q107" s="173">
        <v>10</v>
      </c>
      <c r="R107" s="173">
        <v>57</v>
      </c>
      <c r="S107" s="173">
        <v>1.8</v>
      </c>
      <c r="T107" s="173"/>
      <c r="U107" s="173">
        <v>0.13</v>
      </c>
      <c r="V107" s="173">
        <v>0.14000000000000001</v>
      </c>
      <c r="W107" s="173"/>
    </row>
    <row r="108" spans="6:36" ht="31.5" customHeight="1" x14ac:dyDescent="0.25">
      <c r="F108" s="10"/>
      <c r="G108" s="334" t="s">
        <v>56</v>
      </c>
      <c r="H108" s="334"/>
      <c r="I108" s="333">
        <v>75</v>
      </c>
      <c r="J108" s="333"/>
      <c r="K108" s="9">
        <v>5.4</v>
      </c>
      <c r="L108" s="9">
        <v>0.84</v>
      </c>
      <c r="M108" s="9">
        <v>34.700000000000003</v>
      </c>
      <c r="N108" s="105">
        <v>177.7</v>
      </c>
      <c r="O108" s="173">
        <v>67.34</v>
      </c>
      <c r="P108" s="173">
        <v>34.700000000000003</v>
      </c>
      <c r="Q108" s="173">
        <v>15</v>
      </c>
      <c r="R108" s="173">
        <v>83.7</v>
      </c>
      <c r="S108" s="173">
        <v>2.1</v>
      </c>
      <c r="T108" s="173"/>
      <c r="U108" s="173">
        <v>0.2</v>
      </c>
      <c r="V108" s="173">
        <v>0.22</v>
      </c>
      <c r="W108" s="173"/>
    </row>
    <row r="109" spans="6:36" x14ac:dyDescent="0.25">
      <c r="F109" s="10">
        <v>269</v>
      </c>
      <c r="G109" s="349" t="s">
        <v>68</v>
      </c>
      <c r="H109" s="349"/>
      <c r="I109" s="337">
        <v>200</v>
      </c>
      <c r="J109" s="337"/>
      <c r="K109" s="3">
        <v>1.6</v>
      </c>
      <c r="L109" s="3">
        <v>1.8</v>
      </c>
      <c r="M109" s="3">
        <v>17.36</v>
      </c>
      <c r="N109" s="43">
        <v>91.7</v>
      </c>
      <c r="O109" s="173">
        <v>154</v>
      </c>
      <c r="P109" s="173">
        <v>126</v>
      </c>
      <c r="Q109" s="173">
        <v>15</v>
      </c>
      <c r="R109" s="173">
        <v>92</v>
      </c>
      <c r="S109" s="173">
        <v>0.41</v>
      </c>
      <c r="T109" s="173">
        <v>10</v>
      </c>
      <c r="U109" s="173">
        <v>0.04</v>
      </c>
      <c r="V109" s="173">
        <v>0.16</v>
      </c>
      <c r="W109" s="173">
        <v>1.33</v>
      </c>
      <c r="AB109" s="11"/>
      <c r="AC109" s="436"/>
      <c r="AD109" s="436"/>
      <c r="AE109" s="322"/>
      <c r="AF109" s="322"/>
      <c r="AG109" s="15"/>
      <c r="AH109" s="15"/>
      <c r="AI109" s="15"/>
      <c r="AJ109" s="15"/>
    </row>
    <row r="110" spans="6:36" hidden="1" x14ac:dyDescent="0.25">
      <c r="F110" s="39"/>
      <c r="G110" s="344" t="s">
        <v>11</v>
      </c>
      <c r="H110" s="344"/>
      <c r="I110" s="10">
        <v>0.2</v>
      </c>
      <c r="J110" s="10">
        <v>0.2</v>
      </c>
      <c r="K110" s="3"/>
      <c r="L110" s="3"/>
      <c r="M110" s="3"/>
      <c r="N110" s="43"/>
      <c r="O110" s="211"/>
      <c r="P110" s="211"/>
      <c r="Q110" s="211"/>
      <c r="R110" s="211"/>
      <c r="S110" s="211"/>
      <c r="T110" s="211"/>
      <c r="U110" s="211"/>
      <c r="V110" s="211"/>
      <c r="W110" s="211"/>
      <c r="AB110" s="51"/>
      <c r="AC110" s="430"/>
      <c r="AD110" s="430"/>
      <c r="AE110" s="11"/>
      <c r="AF110" s="11"/>
      <c r="AG110" s="15"/>
      <c r="AH110" s="15"/>
      <c r="AI110" s="15"/>
      <c r="AJ110" s="15"/>
    </row>
    <row r="111" spans="6:36" hidden="1" x14ac:dyDescent="0.25">
      <c r="F111" s="39"/>
      <c r="G111" s="344" t="s">
        <v>41</v>
      </c>
      <c r="H111" s="344"/>
      <c r="I111" s="10">
        <v>154</v>
      </c>
      <c r="J111" s="10">
        <v>154</v>
      </c>
      <c r="K111" s="3"/>
      <c r="L111" s="3"/>
      <c r="M111" s="3"/>
      <c r="N111" s="43"/>
      <c r="O111" s="211"/>
      <c r="P111" s="211"/>
      <c r="Q111" s="211"/>
      <c r="R111" s="211"/>
      <c r="S111" s="211"/>
      <c r="T111" s="211"/>
      <c r="U111" s="211"/>
      <c r="V111" s="211"/>
      <c r="W111" s="211"/>
      <c r="AB111" s="51"/>
      <c r="AC111" s="52"/>
      <c r="AD111" s="52"/>
      <c r="AE111" s="11"/>
      <c r="AF111" s="11"/>
      <c r="AG111" s="15"/>
      <c r="AH111" s="15"/>
      <c r="AI111" s="15"/>
      <c r="AJ111" s="15"/>
    </row>
    <row r="112" spans="6:36" hidden="1" x14ac:dyDescent="0.25">
      <c r="F112" s="39"/>
      <c r="G112" s="350" t="s">
        <v>33</v>
      </c>
      <c r="H112" s="350"/>
      <c r="I112" s="10">
        <v>100</v>
      </c>
      <c r="J112" s="10">
        <v>100</v>
      </c>
      <c r="K112" s="3"/>
      <c r="L112" s="3"/>
      <c r="M112" s="3"/>
      <c r="N112" s="43"/>
      <c r="O112" s="211"/>
      <c r="P112" s="211"/>
      <c r="Q112" s="211"/>
      <c r="R112" s="211"/>
      <c r="S112" s="211"/>
      <c r="T112" s="211"/>
      <c r="U112" s="211"/>
      <c r="V112" s="211"/>
      <c r="W112" s="211"/>
      <c r="AB112" s="51"/>
      <c r="AC112" s="430"/>
      <c r="AD112" s="430"/>
      <c r="AE112" s="11"/>
      <c r="AF112" s="11"/>
      <c r="AG112" s="15"/>
      <c r="AH112" s="15"/>
      <c r="AI112" s="15"/>
      <c r="AJ112" s="15"/>
    </row>
    <row r="113" spans="6:36" hidden="1" x14ac:dyDescent="0.25">
      <c r="F113" s="39"/>
      <c r="G113" s="344" t="s">
        <v>69</v>
      </c>
      <c r="H113" s="344"/>
      <c r="I113" s="8">
        <v>20</v>
      </c>
      <c r="J113" s="8">
        <v>20</v>
      </c>
      <c r="K113" s="3"/>
      <c r="L113" s="3"/>
      <c r="M113" s="3"/>
      <c r="N113" s="43"/>
      <c r="O113" s="211"/>
      <c r="P113" s="211"/>
      <c r="Q113" s="211"/>
      <c r="R113" s="211"/>
      <c r="S113" s="211"/>
      <c r="T113" s="211"/>
      <c r="U113" s="211"/>
      <c r="V113" s="211"/>
      <c r="W113" s="211"/>
      <c r="AB113" s="51"/>
      <c r="AC113" s="432"/>
      <c r="AD113" s="432"/>
      <c r="AE113" s="11"/>
      <c r="AF113" s="11"/>
      <c r="AG113" s="15"/>
      <c r="AH113" s="15"/>
      <c r="AI113" s="15"/>
      <c r="AJ113" s="15"/>
    </row>
    <row r="114" spans="6:36" x14ac:dyDescent="0.25">
      <c r="F114" s="4"/>
      <c r="G114" s="384" t="s">
        <v>42</v>
      </c>
      <c r="H114" s="384"/>
      <c r="I114" s="341">
        <f>I92+I97+I104+I107+I108+I109</f>
        <v>915</v>
      </c>
      <c r="J114" s="342"/>
      <c r="K114" s="3">
        <f>SUM(K92:K113)</f>
        <v>37.42</v>
      </c>
      <c r="L114" s="3">
        <f>SUM(L92:L113)</f>
        <v>28.450000000000003</v>
      </c>
      <c r="M114" s="3">
        <f>SUM(M92:M113)</f>
        <v>132.4</v>
      </c>
      <c r="N114" s="43">
        <f>SUM(N92:N113)</f>
        <v>943.33000000000015</v>
      </c>
      <c r="O114" s="211">
        <f>SUM(O92:O113)</f>
        <v>2031.34</v>
      </c>
      <c r="P114" s="211">
        <f t="shared" ref="P114:W114" si="3">SUM(P92:P113)</f>
        <v>333.7</v>
      </c>
      <c r="Q114" s="211">
        <f t="shared" si="3"/>
        <v>150.30000000000001</v>
      </c>
      <c r="R114" s="211">
        <f t="shared" si="3"/>
        <v>563</v>
      </c>
      <c r="S114" s="211">
        <f t="shared" si="3"/>
        <v>8.73</v>
      </c>
      <c r="T114" s="211">
        <f t="shared" si="3"/>
        <v>34.5</v>
      </c>
      <c r="U114" s="211">
        <f t="shared" si="3"/>
        <v>0.81</v>
      </c>
      <c r="V114" s="211">
        <f t="shared" si="3"/>
        <v>2.6800000000000006</v>
      </c>
      <c r="W114" s="211">
        <f t="shared" si="3"/>
        <v>54.51</v>
      </c>
      <c r="AB114" s="51"/>
      <c r="AC114" s="430"/>
      <c r="AD114" s="430"/>
      <c r="AE114" s="11"/>
      <c r="AF114" s="11"/>
      <c r="AG114" s="15"/>
      <c r="AH114" s="15"/>
      <c r="AI114" s="15"/>
      <c r="AJ114" s="15"/>
    </row>
    <row r="115" spans="6:36" x14ac:dyDescent="0.25">
      <c r="F115" s="48"/>
      <c r="G115" s="26"/>
      <c r="H115" s="26"/>
      <c r="I115" s="27"/>
      <c r="J115" s="27"/>
      <c r="K115" s="27"/>
      <c r="L115" s="27"/>
      <c r="M115" s="27"/>
      <c r="N115" s="168">
        <f>N114/N124</f>
        <v>0.28748929530334294</v>
      </c>
      <c r="O115" s="226"/>
      <c r="P115" s="226"/>
      <c r="Q115" s="226"/>
      <c r="R115" s="226"/>
      <c r="S115" s="226"/>
      <c r="T115" s="226"/>
      <c r="U115" s="226"/>
      <c r="V115" s="226"/>
      <c r="W115" s="226"/>
    </row>
    <row r="116" spans="6:36" x14ac:dyDescent="0.25">
      <c r="F116" s="48"/>
      <c r="G116" s="41" t="s">
        <v>70</v>
      </c>
      <c r="H116" s="42"/>
      <c r="I116" s="3"/>
      <c r="J116" s="3">
        <v>8</v>
      </c>
      <c r="K116" s="27"/>
      <c r="L116" s="27"/>
      <c r="M116" s="27"/>
      <c r="N116" s="168"/>
      <c r="O116" s="226"/>
      <c r="P116" s="226"/>
      <c r="Q116" s="226"/>
      <c r="R116" s="226"/>
      <c r="S116" s="226"/>
      <c r="T116" s="226"/>
      <c r="U116" s="226"/>
      <c r="V116" s="226"/>
      <c r="W116" s="226"/>
    </row>
    <row r="117" spans="6:36" x14ac:dyDescent="0.25">
      <c r="F117" s="333" t="s">
        <v>71</v>
      </c>
      <c r="G117" s="333"/>
      <c r="H117" s="333"/>
      <c r="I117" s="333"/>
      <c r="J117" s="333"/>
      <c r="K117" s="333"/>
      <c r="L117" s="333"/>
      <c r="M117" s="333"/>
      <c r="N117" s="346"/>
      <c r="O117" s="176"/>
      <c r="P117" s="176"/>
      <c r="Q117" s="176"/>
      <c r="R117" s="176"/>
      <c r="S117" s="176"/>
      <c r="T117" s="176"/>
      <c r="U117" s="176"/>
      <c r="V117" s="176"/>
      <c r="W117" s="176"/>
    </row>
    <row r="118" spans="6:36" x14ac:dyDescent="0.25">
      <c r="F118" s="10">
        <v>245</v>
      </c>
      <c r="G118" s="404" t="s">
        <v>72</v>
      </c>
      <c r="H118" s="405"/>
      <c r="I118" s="337">
        <v>200</v>
      </c>
      <c r="J118" s="337"/>
      <c r="K118" s="3">
        <v>5.6</v>
      </c>
      <c r="L118" s="3">
        <v>5</v>
      </c>
      <c r="M118" s="3">
        <v>7.8</v>
      </c>
      <c r="N118" s="43">
        <v>100</v>
      </c>
      <c r="O118" s="130">
        <v>292</v>
      </c>
      <c r="P118" s="130">
        <v>240</v>
      </c>
      <c r="Q118" s="130">
        <v>28</v>
      </c>
      <c r="R118" s="130">
        <v>180</v>
      </c>
      <c r="S118" s="130">
        <v>0.2</v>
      </c>
      <c r="T118" s="130">
        <v>40</v>
      </c>
      <c r="U118" s="130">
        <v>0.08</v>
      </c>
      <c r="V118" s="130">
        <v>0.34</v>
      </c>
      <c r="W118" s="130">
        <v>1.4</v>
      </c>
    </row>
    <row r="119" spans="6:36" hidden="1" x14ac:dyDescent="0.25">
      <c r="F119" s="4"/>
      <c r="G119" s="433" t="s">
        <v>72</v>
      </c>
      <c r="H119" s="434"/>
      <c r="I119" s="90">
        <v>210</v>
      </c>
      <c r="J119" s="8">
        <v>200</v>
      </c>
      <c r="K119" s="3"/>
      <c r="L119" s="3"/>
      <c r="M119" s="3"/>
      <c r="N119" s="43"/>
      <c r="O119" s="211"/>
      <c r="P119" s="211"/>
      <c r="Q119" s="211"/>
      <c r="R119" s="211"/>
      <c r="S119" s="211"/>
      <c r="T119" s="211"/>
      <c r="U119" s="211"/>
      <c r="V119" s="211"/>
      <c r="W119" s="211"/>
    </row>
    <row r="120" spans="6:36" x14ac:dyDescent="0.25">
      <c r="F120" s="9">
        <v>332</v>
      </c>
      <c r="G120" s="375" t="s">
        <v>286</v>
      </c>
      <c r="H120" s="435"/>
      <c r="I120" s="107">
        <v>35</v>
      </c>
      <c r="J120" s="126">
        <v>33</v>
      </c>
      <c r="K120" s="9">
        <v>2.81</v>
      </c>
      <c r="L120" s="9">
        <v>5.47</v>
      </c>
      <c r="M120" s="9">
        <v>0.05</v>
      </c>
      <c r="N120" s="105">
        <v>60.48</v>
      </c>
      <c r="O120" s="173">
        <v>52</v>
      </c>
      <c r="P120" s="173">
        <v>12.5</v>
      </c>
      <c r="Q120" s="173">
        <v>10.5</v>
      </c>
      <c r="R120" s="173">
        <v>52.2</v>
      </c>
      <c r="S120" s="173"/>
      <c r="T120" s="173">
        <v>17.7</v>
      </c>
      <c r="U120" s="173">
        <v>0.05</v>
      </c>
      <c r="V120" s="173">
        <v>0.04</v>
      </c>
      <c r="W120" s="176"/>
    </row>
    <row r="121" spans="6:36" ht="30.75" customHeight="1" x14ac:dyDescent="0.25">
      <c r="F121" s="4"/>
      <c r="G121" s="334" t="s">
        <v>38</v>
      </c>
      <c r="H121" s="334"/>
      <c r="I121" s="372">
        <v>25</v>
      </c>
      <c r="J121" s="348"/>
      <c r="K121" s="9">
        <v>1.9</v>
      </c>
      <c r="L121" s="9">
        <v>0.4</v>
      </c>
      <c r="M121" s="9">
        <v>11.9</v>
      </c>
      <c r="N121" s="105">
        <v>58.7</v>
      </c>
      <c r="O121" s="173">
        <v>21</v>
      </c>
      <c r="P121" s="173">
        <v>3</v>
      </c>
      <c r="Q121" s="173">
        <v>5</v>
      </c>
      <c r="R121" s="173">
        <v>28.5</v>
      </c>
      <c r="S121" s="173">
        <v>0.9</v>
      </c>
      <c r="T121" s="173"/>
      <c r="U121" s="173">
        <v>0.06</v>
      </c>
      <c r="V121" s="173">
        <v>7.0000000000000007E-2</v>
      </c>
      <c r="W121" s="176"/>
    </row>
    <row r="122" spans="6:36" x14ac:dyDescent="0.25">
      <c r="F122" s="4"/>
      <c r="G122" s="384" t="s">
        <v>42</v>
      </c>
      <c r="H122" s="384"/>
      <c r="I122" s="341">
        <f>I118+I120+I121</f>
        <v>260</v>
      </c>
      <c r="J122" s="342"/>
      <c r="K122" s="3">
        <f>SUM(K118:K121)</f>
        <v>10.31</v>
      </c>
      <c r="L122" s="3">
        <f>SUM(L118:L121)</f>
        <v>10.87</v>
      </c>
      <c r="M122" s="3">
        <f>SUM(M118:M121)</f>
        <v>19.75</v>
      </c>
      <c r="N122" s="43">
        <f>SUM(N118:N121)</f>
        <v>219.18</v>
      </c>
      <c r="O122" s="211">
        <f>SUM(O118:O121)</f>
        <v>365</v>
      </c>
      <c r="P122" s="211">
        <f t="shared" ref="P122:W122" si="4">SUM(P118:P121)</f>
        <v>255.5</v>
      </c>
      <c r="Q122" s="211">
        <f t="shared" si="4"/>
        <v>43.5</v>
      </c>
      <c r="R122" s="211">
        <f t="shared" si="4"/>
        <v>260.7</v>
      </c>
      <c r="S122" s="211">
        <f t="shared" si="4"/>
        <v>1.1000000000000001</v>
      </c>
      <c r="T122" s="211">
        <f t="shared" si="4"/>
        <v>57.7</v>
      </c>
      <c r="U122" s="211">
        <f t="shared" si="4"/>
        <v>0.19</v>
      </c>
      <c r="V122" s="211">
        <f t="shared" si="4"/>
        <v>0.45</v>
      </c>
      <c r="W122" s="211">
        <f t="shared" si="4"/>
        <v>1.4</v>
      </c>
      <c r="Z122" s="5"/>
      <c r="AA122" s="34"/>
      <c r="AB122" s="34"/>
      <c r="AC122" s="34"/>
      <c r="AD122" s="34"/>
    </row>
    <row r="123" spans="6:36" x14ac:dyDescent="0.25">
      <c r="F123" s="4"/>
      <c r="G123" s="385"/>
      <c r="H123" s="385"/>
      <c r="I123" s="3"/>
      <c r="J123" s="3"/>
      <c r="K123" s="3"/>
      <c r="L123" s="3"/>
      <c r="M123" s="3"/>
      <c r="N123" s="192">
        <f>N122/N124</f>
        <v>6.6797307140223153E-2</v>
      </c>
      <c r="O123" s="226"/>
      <c r="P123" s="226"/>
      <c r="Q123" s="226"/>
      <c r="R123" s="226"/>
      <c r="S123" s="226"/>
      <c r="T123" s="226"/>
      <c r="U123" s="226"/>
      <c r="V123" s="226"/>
      <c r="W123" s="226"/>
    </row>
    <row r="124" spans="6:36" ht="17.25" customHeight="1" x14ac:dyDescent="0.3">
      <c r="F124" s="4"/>
      <c r="G124" s="386" t="s">
        <v>73</v>
      </c>
      <c r="H124" s="386"/>
      <c r="I124" s="341">
        <f>I31+I37+I83+I89+I114+I122</f>
        <v>3320</v>
      </c>
      <c r="J124" s="342"/>
      <c r="K124" s="46">
        <f>K31+K37+K83+K89+K114+K122</f>
        <v>121.28</v>
      </c>
      <c r="L124" s="46">
        <f>L31+L37+L83+L89+L114+L122</f>
        <v>91.87</v>
      </c>
      <c r="M124" s="46">
        <f>M31+M37+M83+M89+M114+M122</f>
        <v>528.73</v>
      </c>
      <c r="N124" s="210">
        <f>N31+N37+N83+N89+N114+N122</f>
        <v>3281.27</v>
      </c>
      <c r="O124" s="239">
        <f t="shared" ref="O124:W124" si="5">O31+O37+O83+O89+O114+O122</f>
        <v>4446.6099999999997</v>
      </c>
      <c r="P124" s="239">
        <f t="shared" si="5"/>
        <v>1296.07</v>
      </c>
      <c r="Q124" s="239">
        <f t="shared" si="5"/>
        <v>473.68</v>
      </c>
      <c r="R124" s="239">
        <f t="shared" si="5"/>
        <v>1777.94</v>
      </c>
      <c r="S124" s="239">
        <f t="shared" si="5"/>
        <v>27.34</v>
      </c>
      <c r="T124" s="239">
        <f t="shared" si="5"/>
        <v>420.1</v>
      </c>
      <c r="U124" s="239">
        <f t="shared" si="5"/>
        <v>2.1919999999999997</v>
      </c>
      <c r="V124" s="239">
        <f t="shared" si="5"/>
        <v>4.394000000000001</v>
      </c>
      <c r="W124" s="239">
        <f t="shared" si="5"/>
        <v>122.92000000000002</v>
      </c>
    </row>
    <row r="125" spans="6:36" ht="18.75" hidden="1" x14ac:dyDescent="0.3">
      <c r="G125" s="139" t="s">
        <v>303</v>
      </c>
      <c r="H125" s="139"/>
      <c r="I125" s="15"/>
      <c r="J125" s="11"/>
    </row>
    <row r="126" spans="6:36" ht="18.75" hidden="1" x14ac:dyDescent="0.3">
      <c r="G126" s="139" t="s">
        <v>304</v>
      </c>
      <c r="H126" s="139"/>
      <c r="I126" s="15"/>
      <c r="J126" s="11"/>
      <c r="K126" s="64">
        <f>K124*4</f>
        <v>485.12</v>
      </c>
      <c r="L126" s="64">
        <f>L124*9</f>
        <v>826.83</v>
      </c>
      <c r="M126" s="64">
        <f>M124*4</f>
        <v>2114.92</v>
      </c>
    </row>
    <row r="127" spans="6:36" ht="18.75" hidden="1" x14ac:dyDescent="0.3">
      <c r="G127" s="139" t="s">
        <v>305</v>
      </c>
      <c r="H127" s="139"/>
      <c r="I127" s="15"/>
      <c r="J127" s="11"/>
      <c r="K127" s="149">
        <f>K126/N124</f>
        <v>0.14784519408643604</v>
      </c>
      <c r="L127" s="149">
        <f>L126/N124</f>
        <v>0.25198474980723928</v>
      </c>
      <c r="M127" s="149">
        <f>M126/N124</f>
        <v>0.64454311897527483</v>
      </c>
      <c r="O127" s="73">
        <v>1200</v>
      </c>
      <c r="P127" s="73">
        <v>1200</v>
      </c>
      <c r="Q127" s="73">
        <v>300</v>
      </c>
      <c r="R127" s="73">
        <v>1200</v>
      </c>
      <c r="S127" s="81">
        <v>18</v>
      </c>
      <c r="T127" s="197">
        <v>900</v>
      </c>
      <c r="U127" s="197">
        <v>1.4</v>
      </c>
      <c r="V127" s="197">
        <v>1.6</v>
      </c>
      <c r="W127" s="197">
        <v>70</v>
      </c>
    </row>
    <row r="128" spans="6:36" ht="18.75" hidden="1" x14ac:dyDescent="0.3">
      <c r="G128" s="139" t="s">
        <v>306</v>
      </c>
      <c r="H128" s="139"/>
      <c r="I128" s="15"/>
      <c r="J128" s="11"/>
    </row>
  </sheetData>
  <sheetProtection selectLockedCells="1" selectUnlockedCells="1"/>
  <mergeCells count="161">
    <mergeCell ref="I35:J35"/>
    <mergeCell ref="I13:J13"/>
    <mergeCell ref="K13:M14"/>
    <mergeCell ref="N13:N15"/>
    <mergeCell ref="I114:J114"/>
    <mergeCell ref="G17:H17"/>
    <mergeCell ref="I17:J17"/>
    <mergeCell ref="G18:H18"/>
    <mergeCell ref="J14:J15"/>
    <mergeCell ref="G20:H20"/>
    <mergeCell ref="I122:J122"/>
    <mergeCell ref="I124:J124"/>
    <mergeCell ref="I89:J89"/>
    <mergeCell ref="I34:J34"/>
    <mergeCell ref="F39:N39"/>
    <mergeCell ref="G40:H40"/>
    <mergeCell ref="G57:H57"/>
    <mergeCell ref="I57:J57"/>
    <mergeCell ref="G58:H58"/>
    <mergeCell ref="G59:H59"/>
    <mergeCell ref="F1:N3"/>
    <mergeCell ref="F4:N4"/>
    <mergeCell ref="F5:N5"/>
    <mergeCell ref="F13:F15"/>
    <mergeCell ref="G13:H15"/>
    <mergeCell ref="G19:H19"/>
    <mergeCell ref="I31:J31"/>
    <mergeCell ref="G28:H28"/>
    <mergeCell ref="G29:H29"/>
    <mergeCell ref="I14:I15"/>
    <mergeCell ref="G21:H21"/>
    <mergeCell ref="G22:H22"/>
    <mergeCell ref="G23:H23"/>
    <mergeCell ref="I23:J23"/>
    <mergeCell ref="G24:H24"/>
    <mergeCell ref="F16:N16"/>
    <mergeCell ref="G25:H25"/>
    <mergeCell ref="I25:J25"/>
    <mergeCell ref="G26:H26"/>
    <mergeCell ref="I26:J26"/>
    <mergeCell ref="G27:H27"/>
    <mergeCell ref="G30:H30"/>
    <mergeCell ref="F33:N33"/>
    <mergeCell ref="G34:H34"/>
    <mergeCell ref="I56:J56"/>
    <mergeCell ref="G46:H46"/>
    <mergeCell ref="I46:J46"/>
    <mergeCell ref="G49:H49"/>
    <mergeCell ref="G50:H50"/>
    <mergeCell ref="G51:H51"/>
    <mergeCell ref="I51:J51"/>
    <mergeCell ref="G35:H35"/>
    <mergeCell ref="I59:J59"/>
    <mergeCell ref="G52:H52"/>
    <mergeCell ref="G53:H53"/>
    <mergeCell ref="G54:H54"/>
    <mergeCell ref="G55:H55"/>
    <mergeCell ref="G56:H56"/>
    <mergeCell ref="G60:H60"/>
    <mergeCell ref="G61:H61"/>
    <mergeCell ref="G62:H62"/>
    <mergeCell ref="G63:H63"/>
    <mergeCell ref="G65:H65"/>
    <mergeCell ref="G67:H67"/>
    <mergeCell ref="G64:H64"/>
    <mergeCell ref="G68:H68"/>
    <mergeCell ref="I68:J68"/>
    <mergeCell ref="G69:H69"/>
    <mergeCell ref="G70:H70"/>
    <mergeCell ref="G66:H66"/>
    <mergeCell ref="G71:H71"/>
    <mergeCell ref="G72:H72"/>
    <mergeCell ref="G73:H73"/>
    <mergeCell ref="G74:H74"/>
    <mergeCell ref="G75:H75"/>
    <mergeCell ref="G77:H77"/>
    <mergeCell ref="G76:H76"/>
    <mergeCell ref="I77:J77"/>
    <mergeCell ref="G78:H78"/>
    <mergeCell ref="I78:J78"/>
    <mergeCell ref="G79:H79"/>
    <mergeCell ref="G80:H80"/>
    <mergeCell ref="G81:H81"/>
    <mergeCell ref="G82:H82"/>
    <mergeCell ref="G83:H83"/>
    <mergeCell ref="F85:N85"/>
    <mergeCell ref="G86:H86"/>
    <mergeCell ref="I86:J86"/>
    <mergeCell ref="I83:J83"/>
    <mergeCell ref="I97:J97"/>
    <mergeCell ref="G98:H98"/>
    <mergeCell ref="G99:H99"/>
    <mergeCell ref="G89:H89"/>
    <mergeCell ref="G87:H87"/>
    <mergeCell ref="G88:H88"/>
    <mergeCell ref="G92:H92"/>
    <mergeCell ref="I92:J92"/>
    <mergeCell ref="F91:N91"/>
    <mergeCell ref="G100:H100"/>
    <mergeCell ref="G101:H101"/>
    <mergeCell ref="G102:H102"/>
    <mergeCell ref="G103:H103"/>
    <mergeCell ref="G93:H93"/>
    <mergeCell ref="G94:H94"/>
    <mergeCell ref="G95:H95"/>
    <mergeCell ref="G96:H96"/>
    <mergeCell ref="G97:H97"/>
    <mergeCell ref="G104:H104"/>
    <mergeCell ref="I104:J104"/>
    <mergeCell ref="AB104:AC104"/>
    <mergeCell ref="AD104:AE104"/>
    <mergeCell ref="G105:H105"/>
    <mergeCell ref="AB105:AC105"/>
    <mergeCell ref="AE109:AF109"/>
    <mergeCell ref="G110:H110"/>
    <mergeCell ref="AC110:AD110"/>
    <mergeCell ref="G111:H111"/>
    <mergeCell ref="G112:H112"/>
    <mergeCell ref="AC112:AD112"/>
    <mergeCell ref="G109:H109"/>
    <mergeCell ref="I109:J109"/>
    <mergeCell ref="AC109:AD109"/>
    <mergeCell ref="G123:H123"/>
    <mergeCell ref="G124:H124"/>
    <mergeCell ref="F117:N117"/>
    <mergeCell ref="G118:H118"/>
    <mergeCell ref="I118:J118"/>
    <mergeCell ref="G119:H119"/>
    <mergeCell ref="G121:H121"/>
    <mergeCell ref="G122:H122"/>
    <mergeCell ref="I121:J121"/>
    <mergeCell ref="G120:H120"/>
    <mergeCell ref="I76:J76"/>
    <mergeCell ref="G114:H114"/>
    <mergeCell ref="AC114:AD114"/>
    <mergeCell ref="G113:H113"/>
    <mergeCell ref="AC113:AD113"/>
    <mergeCell ref="G106:H106"/>
    <mergeCell ref="G107:H107"/>
    <mergeCell ref="G108:H108"/>
    <mergeCell ref="I108:J108"/>
    <mergeCell ref="I107:J107"/>
    <mergeCell ref="AB40:AC40"/>
    <mergeCell ref="Z41:AA41"/>
    <mergeCell ref="Z42:AA42"/>
    <mergeCell ref="Z43:AA43"/>
    <mergeCell ref="Z44:AA44"/>
    <mergeCell ref="G42:H42"/>
    <mergeCell ref="G43:H43"/>
    <mergeCell ref="G41:H41"/>
    <mergeCell ref="I40:J40"/>
    <mergeCell ref="O13:X14"/>
    <mergeCell ref="I37:J37"/>
    <mergeCell ref="Z45:AA45"/>
    <mergeCell ref="G44:H44"/>
    <mergeCell ref="G45:H45"/>
    <mergeCell ref="Z40:AA40"/>
    <mergeCell ref="G36:H36"/>
    <mergeCell ref="G37:H37"/>
    <mergeCell ref="I36:J36"/>
    <mergeCell ref="G31:H31"/>
  </mergeCells>
  <pageMargins left="0.7" right="0.7" top="0.75" bottom="0.75" header="0.51180555555555551" footer="0.51180555555555551"/>
  <pageSetup paperSize="9" scale="98" firstPageNumber="0" orientation="landscape" verticalDpi="300" r:id="rId1"/>
  <headerFooter alignWithMargins="0"/>
  <colBreaks count="1" manualBreakCount="1">
    <brk id="2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view="pageBreakPreview" topLeftCell="F59" zoomScale="120" zoomScaleNormal="170" zoomScaleSheetLayoutView="120" workbookViewId="0">
      <selection activeCell="G26" sqref="G26:H26"/>
    </sheetView>
  </sheetViews>
  <sheetFormatPr defaultRowHeight="15" x14ac:dyDescent="0.25"/>
  <cols>
    <col min="1" max="5" width="0" hidden="1" customWidth="1"/>
    <col min="6" max="6" width="6" customWidth="1"/>
    <col min="8" max="8" width="13.140625" customWidth="1"/>
    <col min="11" max="12" width="7.42578125" customWidth="1"/>
    <col min="13" max="13" width="9.85546875" customWidth="1"/>
    <col min="14" max="14" width="9.28515625" customWidth="1"/>
    <col min="15" max="15" width="5.85546875" customWidth="1"/>
    <col min="16" max="16" width="6.140625" customWidth="1"/>
    <col min="17" max="17" width="5" customWidth="1"/>
    <col min="18" max="18" width="5.7109375" customWidth="1"/>
    <col min="19" max="20" width="5" customWidth="1"/>
    <col min="21" max="21" width="4.5703125" style="5" customWidth="1"/>
    <col min="22" max="23" width="5" style="5" customWidth="1"/>
  </cols>
  <sheetData>
    <row r="1" spans="1:23" ht="15" customHeight="1" x14ac:dyDescent="0.25">
      <c r="A1" s="52"/>
      <c r="B1" s="52"/>
      <c r="C1" s="52"/>
      <c r="D1" s="52"/>
      <c r="E1" s="52"/>
      <c r="F1" s="320" t="s">
        <v>260</v>
      </c>
      <c r="G1" s="320"/>
      <c r="H1" s="320"/>
      <c r="I1" s="320"/>
      <c r="J1" s="320"/>
      <c r="K1" s="320"/>
      <c r="L1" s="320"/>
      <c r="M1" s="320"/>
      <c r="N1" s="320"/>
    </row>
    <row r="2" spans="1:23" x14ac:dyDescent="0.25">
      <c r="A2" s="52"/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</row>
    <row r="3" spans="1:23" x14ac:dyDescent="0.25">
      <c r="A3" s="52"/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</row>
    <row r="4" spans="1:23" ht="17.25" customHeight="1" x14ac:dyDescent="0.25">
      <c r="F4" s="321" t="s">
        <v>297</v>
      </c>
      <c r="G4" s="321"/>
      <c r="H4" s="321"/>
      <c r="I4" s="321"/>
      <c r="J4" s="321"/>
      <c r="K4" s="321"/>
      <c r="L4" s="321"/>
      <c r="M4" s="321"/>
      <c r="N4" s="321"/>
    </row>
    <row r="5" spans="1:23" ht="15.75" customHeight="1" x14ac:dyDescent="0.25">
      <c r="F5" s="321" t="s">
        <v>113</v>
      </c>
      <c r="G5" s="321"/>
      <c r="H5" s="321"/>
      <c r="I5" s="321"/>
      <c r="J5" s="321"/>
      <c r="K5" s="321"/>
      <c r="L5" s="321"/>
      <c r="M5" s="321"/>
      <c r="N5" s="321"/>
    </row>
    <row r="6" spans="1:23" x14ac:dyDescent="0.25">
      <c r="F6" s="117" t="s">
        <v>208</v>
      </c>
      <c r="G6" s="118"/>
      <c r="H6" s="118"/>
      <c r="I6" s="96"/>
      <c r="J6" s="96"/>
      <c r="K6" s="96"/>
      <c r="L6" s="96"/>
      <c r="M6" s="96"/>
    </row>
    <row r="7" spans="1:23" x14ac:dyDescent="0.25">
      <c r="F7" s="116" t="s">
        <v>19</v>
      </c>
      <c r="G7" s="96"/>
      <c r="H7" s="96"/>
      <c r="I7" s="96"/>
      <c r="J7" s="96"/>
      <c r="K7" s="96"/>
      <c r="L7" s="96"/>
      <c r="M7" s="96"/>
    </row>
    <row r="8" spans="1:23" x14ac:dyDescent="0.25">
      <c r="F8" s="116" t="s">
        <v>20</v>
      </c>
      <c r="G8" s="96"/>
      <c r="H8" s="96"/>
      <c r="I8" s="96"/>
      <c r="J8" s="96"/>
      <c r="K8" s="96"/>
      <c r="L8" s="96"/>
      <c r="M8" s="96"/>
    </row>
    <row r="9" spans="1:23" x14ac:dyDescent="0.25">
      <c r="F9" s="116" t="s">
        <v>21</v>
      </c>
      <c r="G9" s="96"/>
      <c r="H9" s="96"/>
      <c r="I9" s="96"/>
      <c r="J9" s="96"/>
      <c r="K9" s="96"/>
      <c r="L9" s="96"/>
      <c r="M9" s="96"/>
    </row>
    <row r="10" spans="1:23" x14ac:dyDescent="0.25">
      <c r="F10" s="116" t="s">
        <v>22</v>
      </c>
      <c r="G10" s="96"/>
      <c r="H10" s="96"/>
      <c r="I10" s="96"/>
      <c r="J10" s="96"/>
      <c r="K10" s="96"/>
      <c r="L10" s="96"/>
      <c r="M10" s="96"/>
    </row>
    <row r="11" spans="1:23" x14ac:dyDescent="0.25">
      <c r="F11" s="116" t="s">
        <v>23</v>
      </c>
      <c r="G11" s="96"/>
      <c r="H11" s="96"/>
      <c r="I11" s="96"/>
      <c r="J11" s="96"/>
      <c r="K11" s="96"/>
      <c r="L11" s="96"/>
      <c r="M11" s="96"/>
    </row>
    <row r="12" spans="1:23" hidden="1" x14ac:dyDescent="0.25"/>
    <row r="13" spans="1:23" ht="15" customHeight="1" x14ac:dyDescent="0.25">
      <c r="F13" s="398" t="s">
        <v>24</v>
      </c>
      <c r="G13" s="399" t="s">
        <v>25</v>
      </c>
      <c r="H13" s="399"/>
      <c r="I13" s="400" t="s">
        <v>26</v>
      </c>
      <c r="J13" s="400"/>
      <c r="K13" s="398" t="s">
        <v>12</v>
      </c>
      <c r="L13" s="398"/>
      <c r="M13" s="398"/>
      <c r="N13" s="399" t="s">
        <v>13</v>
      </c>
      <c r="O13" s="442" t="s">
        <v>336</v>
      </c>
      <c r="P13" s="328"/>
      <c r="Q13" s="328"/>
      <c r="R13" s="328"/>
      <c r="S13" s="328"/>
      <c r="T13" s="328"/>
      <c r="U13" s="328"/>
      <c r="V13" s="328"/>
      <c r="W13" s="329"/>
    </row>
    <row r="14" spans="1:23" ht="15" customHeight="1" x14ac:dyDescent="0.25">
      <c r="F14" s="398"/>
      <c r="G14" s="399"/>
      <c r="H14" s="399"/>
      <c r="I14" s="399" t="s">
        <v>27</v>
      </c>
      <c r="J14" s="399" t="s">
        <v>28</v>
      </c>
      <c r="K14" s="398"/>
      <c r="L14" s="398"/>
      <c r="M14" s="398"/>
      <c r="N14" s="399"/>
      <c r="O14" s="443"/>
      <c r="P14" s="444"/>
      <c r="Q14" s="444"/>
      <c r="R14" s="444"/>
      <c r="S14" s="444"/>
      <c r="T14" s="444"/>
      <c r="U14" s="444"/>
      <c r="V14" s="444"/>
      <c r="W14" s="445"/>
    </row>
    <row r="15" spans="1:23" x14ac:dyDescent="0.25">
      <c r="F15" s="398"/>
      <c r="G15" s="399"/>
      <c r="H15" s="399"/>
      <c r="I15" s="399"/>
      <c r="J15" s="399"/>
      <c r="K15" s="10" t="s">
        <v>14</v>
      </c>
      <c r="L15" s="10" t="s">
        <v>15</v>
      </c>
      <c r="M15" s="10" t="s">
        <v>16</v>
      </c>
      <c r="N15" s="399"/>
      <c r="O15" s="165" t="s">
        <v>331</v>
      </c>
      <c r="P15" s="130" t="s">
        <v>332</v>
      </c>
      <c r="Q15" s="166" t="s">
        <v>333</v>
      </c>
      <c r="R15" s="130" t="s">
        <v>334</v>
      </c>
      <c r="S15" s="166" t="s">
        <v>335</v>
      </c>
      <c r="T15" s="130" t="s">
        <v>337</v>
      </c>
      <c r="U15" s="130" t="s">
        <v>339</v>
      </c>
      <c r="V15" s="166" t="s">
        <v>340</v>
      </c>
      <c r="W15" s="130" t="s">
        <v>338</v>
      </c>
    </row>
    <row r="16" spans="1:23" x14ac:dyDescent="0.25">
      <c r="F16" s="333" t="s">
        <v>29</v>
      </c>
      <c r="G16" s="333"/>
      <c r="H16" s="333"/>
      <c r="I16" s="333"/>
      <c r="J16" s="333"/>
      <c r="K16" s="333"/>
      <c r="L16" s="333"/>
      <c r="M16" s="333"/>
      <c r="N16" s="333"/>
      <c r="T16" s="5"/>
    </row>
    <row r="17" spans="6:27" ht="21" customHeight="1" x14ac:dyDescent="0.25">
      <c r="F17" s="29">
        <v>100</v>
      </c>
      <c r="G17" s="416" t="s">
        <v>184</v>
      </c>
      <c r="H17" s="417"/>
      <c r="I17" s="333">
        <v>250</v>
      </c>
      <c r="J17" s="333"/>
      <c r="K17" s="9">
        <v>6.31</v>
      </c>
      <c r="L17" s="9">
        <v>6.63</v>
      </c>
      <c r="M17" s="9">
        <v>38.51</v>
      </c>
      <c r="N17" s="105">
        <v>222.3</v>
      </c>
      <c r="O17" s="173">
        <v>326</v>
      </c>
      <c r="P17" s="173">
        <v>158</v>
      </c>
      <c r="Q17" s="173">
        <v>72</v>
      </c>
      <c r="R17" s="173">
        <v>264</v>
      </c>
      <c r="S17" s="173">
        <v>2.09</v>
      </c>
      <c r="T17" s="173">
        <v>54.8</v>
      </c>
      <c r="U17" s="173">
        <v>0.21</v>
      </c>
      <c r="V17" s="173">
        <v>0.18</v>
      </c>
      <c r="W17" s="173">
        <v>0.96</v>
      </c>
    </row>
    <row r="18" spans="6:27" hidden="1" x14ac:dyDescent="0.25">
      <c r="F18" s="4"/>
      <c r="G18" s="414" t="s">
        <v>114</v>
      </c>
      <c r="H18" s="414"/>
      <c r="I18" s="29">
        <v>30</v>
      </c>
      <c r="J18" s="29">
        <v>30</v>
      </c>
      <c r="K18" s="82"/>
      <c r="L18" s="82"/>
      <c r="M18" s="82"/>
      <c r="N18" s="163"/>
      <c r="O18" s="172"/>
      <c r="P18" s="172"/>
      <c r="Q18" s="172"/>
      <c r="R18" s="172"/>
      <c r="S18" s="172"/>
      <c r="T18" s="172"/>
      <c r="U18" s="172"/>
      <c r="V18" s="172"/>
      <c r="W18" s="172"/>
    </row>
    <row r="19" spans="6:27" hidden="1" x14ac:dyDescent="0.25">
      <c r="F19" s="4"/>
      <c r="G19" s="414" t="s">
        <v>33</v>
      </c>
      <c r="H19" s="414"/>
      <c r="I19" s="29">
        <v>120</v>
      </c>
      <c r="J19" s="29">
        <v>120</v>
      </c>
      <c r="K19" s="82"/>
      <c r="L19" s="82"/>
      <c r="M19" s="82"/>
      <c r="N19" s="163"/>
      <c r="O19" s="172"/>
      <c r="P19" s="172"/>
      <c r="Q19" s="172"/>
      <c r="R19" s="172"/>
      <c r="S19" s="172"/>
      <c r="T19" s="172"/>
      <c r="U19" s="172"/>
      <c r="V19" s="172"/>
      <c r="W19" s="172"/>
      <c r="X19" s="11"/>
      <c r="Y19" s="11"/>
      <c r="Z19" s="5"/>
    </row>
    <row r="20" spans="6:27" hidden="1" x14ac:dyDescent="0.25">
      <c r="F20" s="4"/>
      <c r="G20" s="414" t="s">
        <v>34</v>
      </c>
      <c r="H20" s="414"/>
      <c r="I20" s="29">
        <v>120</v>
      </c>
      <c r="J20" s="29">
        <v>120</v>
      </c>
      <c r="K20" s="82"/>
      <c r="L20" s="82"/>
      <c r="M20" s="82"/>
      <c r="N20" s="163"/>
      <c r="O20" s="172"/>
      <c r="P20" s="172"/>
      <c r="Q20" s="172"/>
      <c r="R20" s="172"/>
      <c r="S20" s="172"/>
      <c r="T20" s="172"/>
      <c r="U20" s="172"/>
      <c r="V20" s="172"/>
      <c r="W20" s="172"/>
      <c r="X20" s="11"/>
      <c r="Y20" s="11"/>
      <c r="Z20" s="5"/>
    </row>
    <row r="21" spans="6:27" hidden="1" x14ac:dyDescent="0.25">
      <c r="F21" s="4"/>
      <c r="G21" s="414" t="s">
        <v>35</v>
      </c>
      <c r="H21" s="414"/>
      <c r="I21" s="29">
        <v>5</v>
      </c>
      <c r="J21" s="29">
        <v>5</v>
      </c>
      <c r="K21" s="82"/>
      <c r="L21" s="82"/>
      <c r="M21" s="82"/>
      <c r="N21" s="163"/>
      <c r="O21" s="172"/>
      <c r="P21" s="172"/>
      <c r="Q21" s="172"/>
      <c r="R21" s="172"/>
      <c r="S21" s="172"/>
      <c r="T21" s="172"/>
      <c r="U21" s="172"/>
      <c r="V21" s="172"/>
      <c r="W21" s="172"/>
      <c r="X21" s="1"/>
      <c r="Y21" s="1"/>
      <c r="Z21" s="5"/>
    </row>
    <row r="22" spans="6:27" hidden="1" x14ac:dyDescent="0.25">
      <c r="F22" s="4"/>
      <c r="G22" s="414" t="s">
        <v>36</v>
      </c>
      <c r="H22" s="414"/>
      <c r="I22" s="29">
        <v>5</v>
      </c>
      <c r="J22" s="29">
        <v>5</v>
      </c>
      <c r="K22" s="82"/>
      <c r="L22" s="82"/>
      <c r="M22" s="82"/>
      <c r="N22" s="163"/>
      <c r="O22" s="172"/>
      <c r="P22" s="172"/>
      <c r="Q22" s="172"/>
      <c r="R22" s="172"/>
      <c r="S22" s="172"/>
      <c r="T22" s="172"/>
      <c r="U22" s="172"/>
      <c r="V22" s="172"/>
      <c r="W22" s="172"/>
      <c r="X22" s="11"/>
      <c r="Y22" s="11"/>
      <c r="Z22" s="5"/>
    </row>
    <row r="23" spans="6:27" x14ac:dyDescent="0.25">
      <c r="F23" s="10">
        <v>14</v>
      </c>
      <c r="G23" s="422" t="s">
        <v>36</v>
      </c>
      <c r="H23" s="422"/>
      <c r="I23" s="337">
        <v>10</v>
      </c>
      <c r="J23" s="337"/>
      <c r="K23" s="23">
        <v>7.0000000000000007E-2</v>
      </c>
      <c r="L23" s="23">
        <v>8.1999999999999993</v>
      </c>
      <c r="M23" s="23">
        <v>7.0000000000000007E-2</v>
      </c>
      <c r="N23" s="167">
        <v>74</v>
      </c>
      <c r="O23" s="173">
        <v>3</v>
      </c>
      <c r="P23" s="173">
        <v>2.4</v>
      </c>
      <c r="Q23" s="173"/>
      <c r="R23" s="173">
        <v>3</v>
      </c>
      <c r="S23" s="173">
        <v>0.02</v>
      </c>
      <c r="T23" s="173">
        <v>63</v>
      </c>
      <c r="U23" s="173"/>
      <c r="V23" s="173">
        <v>0.01</v>
      </c>
      <c r="W23" s="225"/>
      <c r="X23" s="11"/>
      <c r="Y23" s="11"/>
      <c r="Z23" s="5"/>
    </row>
    <row r="24" spans="6:27" ht="12.75" customHeight="1" x14ac:dyDescent="0.25">
      <c r="F24" s="10">
        <v>15</v>
      </c>
      <c r="G24" s="422" t="s">
        <v>37</v>
      </c>
      <c r="H24" s="422"/>
      <c r="I24" s="107">
        <v>20</v>
      </c>
      <c r="J24" s="126">
        <v>19</v>
      </c>
      <c r="K24" s="9">
        <v>4.9400000000000004</v>
      </c>
      <c r="L24" s="9">
        <v>5.09</v>
      </c>
      <c r="M24" s="9"/>
      <c r="N24" s="105">
        <v>66.88</v>
      </c>
      <c r="O24" s="173">
        <v>17.600000000000001</v>
      </c>
      <c r="P24" s="173">
        <v>176</v>
      </c>
      <c r="Q24" s="173">
        <v>7</v>
      </c>
      <c r="R24" s="173">
        <v>60</v>
      </c>
      <c r="S24" s="173">
        <v>0.2</v>
      </c>
      <c r="T24" s="173">
        <v>104</v>
      </c>
      <c r="U24" s="173">
        <v>6.0000000000000001E-3</v>
      </c>
      <c r="V24" s="173">
        <v>0.06</v>
      </c>
      <c r="W24" s="173">
        <v>0.14000000000000001</v>
      </c>
      <c r="X24" s="34"/>
      <c r="Y24" s="34"/>
      <c r="Z24" s="5"/>
    </row>
    <row r="25" spans="6:27" ht="13.5" customHeight="1" x14ac:dyDescent="0.25">
      <c r="F25" s="10"/>
      <c r="G25" s="416" t="s">
        <v>299</v>
      </c>
      <c r="H25" s="417"/>
      <c r="I25" s="346">
        <v>50</v>
      </c>
      <c r="J25" s="348"/>
      <c r="K25" s="9">
        <v>3.8</v>
      </c>
      <c r="L25" s="9">
        <v>1.46</v>
      </c>
      <c r="M25" s="9">
        <v>25.2</v>
      </c>
      <c r="N25" s="105">
        <v>131.5</v>
      </c>
      <c r="O25" s="173">
        <v>26.9</v>
      </c>
      <c r="P25" s="173">
        <v>8.5</v>
      </c>
      <c r="Q25" s="173">
        <v>6.5</v>
      </c>
      <c r="R25" s="173">
        <v>17.5</v>
      </c>
      <c r="S25" s="173">
        <v>0.6</v>
      </c>
      <c r="T25" s="174"/>
      <c r="U25" s="173">
        <v>0.05</v>
      </c>
      <c r="V25" s="173">
        <v>1.4999999999999999E-2</v>
      </c>
      <c r="W25" s="127"/>
      <c r="X25" s="5"/>
      <c r="Y25" s="5"/>
      <c r="Z25" s="5"/>
    </row>
    <row r="26" spans="6:27" ht="13.5" customHeight="1" x14ac:dyDescent="0.25">
      <c r="F26" s="10">
        <v>242</v>
      </c>
      <c r="G26" s="422" t="s">
        <v>78</v>
      </c>
      <c r="H26" s="422"/>
      <c r="I26" s="333">
        <v>200</v>
      </c>
      <c r="J26" s="333"/>
      <c r="K26" s="9">
        <v>3.2</v>
      </c>
      <c r="L26" s="9">
        <v>2.62</v>
      </c>
      <c r="M26" s="105">
        <v>14.77</v>
      </c>
      <c r="N26" s="105">
        <v>103.8</v>
      </c>
      <c r="O26" s="173">
        <v>216</v>
      </c>
      <c r="P26" s="173">
        <v>152</v>
      </c>
      <c r="Q26" s="173">
        <v>21.2</v>
      </c>
      <c r="R26" s="173">
        <v>124.4</v>
      </c>
      <c r="S26" s="173">
        <v>0.47</v>
      </c>
      <c r="T26" s="173">
        <v>24.4</v>
      </c>
      <c r="U26" s="173">
        <v>0.05</v>
      </c>
      <c r="V26" s="173">
        <v>0.18</v>
      </c>
      <c r="W26" s="173">
        <v>15.8</v>
      </c>
      <c r="X26" s="11"/>
      <c r="Y26" s="11"/>
      <c r="Z26" s="5"/>
      <c r="AA26" s="5"/>
    </row>
    <row r="27" spans="6:27" ht="12" customHeight="1" x14ac:dyDescent="0.25">
      <c r="F27" s="4"/>
      <c r="G27" s="340" t="s">
        <v>42</v>
      </c>
      <c r="H27" s="340"/>
      <c r="I27" s="341">
        <f>I17+I23+I24+I25+I26</f>
        <v>530</v>
      </c>
      <c r="J27" s="342"/>
      <c r="K27" s="3">
        <f>SUM(K17:K26)</f>
        <v>18.32</v>
      </c>
      <c r="L27" s="3">
        <f>SUM(L17:L26)</f>
        <v>24</v>
      </c>
      <c r="M27" s="3">
        <f>SUM(M17:M26)</f>
        <v>78.55</v>
      </c>
      <c r="N27" s="43">
        <f>SUM(N17:N26)</f>
        <v>598.48</v>
      </c>
      <c r="O27" s="107">
        <f>SUM(O17:O26)</f>
        <v>589.5</v>
      </c>
      <c r="P27" s="107">
        <f t="shared" ref="P27:W27" si="0">SUM(P17:P26)</f>
        <v>496.9</v>
      </c>
      <c r="Q27" s="107">
        <f t="shared" si="0"/>
        <v>106.7</v>
      </c>
      <c r="R27" s="107">
        <f t="shared" si="0"/>
        <v>468.9</v>
      </c>
      <c r="S27" s="107">
        <f t="shared" si="0"/>
        <v>3.38</v>
      </c>
      <c r="T27" s="107">
        <f t="shared" si="0"/>
        <v>246.20000000000002</v>
      </c>
      <c r="U27" s="107">
        <f t="shared" si="0"/>
        <v>0.316</v>
      </c>
      <c r="V27" s="107">
        <f t="shared" si="0"/>
        <v>0.44500000000000001</v>
      </c>
      <c r="W27" s="107">
        <f t="shared" si="0"/>
        <v>16.900000000000002</v>
      </c>
      <c r="X27" s="11"/>
      <c r="Y27" s="11"/>
      <c r="Z27" s="5"/>
    </row>
    <row r="28" spans="6:27" ht="12" customHeight="1" x14ac:dyDescent="0.25">
      <c r="F28" s="48"/>
      <c r="G28" s="26"/>
      <c r="H28" s="26"/>
      <c r="I28" s="27"/>
      <c r="J28" s="27"/>
      <c r="K28" s="27"/>
      <c r="L28" s="27"/>
      <c r="M28" s="27"/>
      <c r="N28" s="168">
        <f>N27/N85</f>
        <v>0.20899275048539623</v>
      </c>
      <c r="O28" s="127"/>
      <c r="P28" s="127"/>
      <c r="Q28" s="127"/>
      <c r="R28" s="127"/>
      <c r="S28" s="127"/>
      <c r="T28" s="127"/>
      <c r="U28" s="268"/>
      <c r="V28" s="169"/>
      <c r="W28" s="169"/>
      <c r="X28" s="11"/>
      <c r="Y28" s="11"/>
      <c r="Z28" s="5"/>
    </row>
    <row r="29" spans="6:27" ht="12" customHeight="1" x14ac:dyDescent="0.25">
      <c r="F29" s="333" t="s">
        <v>43</v>
      </c>
      <c r="G29" s="333"/>
      <c r="H29" s="333"/>
      <c r="I29" s="333"/>
      <c r="J29" s="333"/>
      <c r="K29" s="333"/>
      <c r="L29" s="333"/>
      <c r="M29" s="333"/>
      <c r="N29" s="346"/>
      <c r="O29" s="127"/>
      <c r="P29" s="127"/>
      <c r="Q29" s="127"/>
      <c r="R29" s="127"/>
      <c r="S29" s="127"/>
      <c r="T29" s="127"/>
      <c r="U29" s="268"/>
      <c r="V29" s="169"/>
      <c r="W29" s="169"/>
      <c r="X29" s="11"/>
      <c r="Y29" s="11"/>
      <c r="Z29" s="5"/>
    </row>
    <row r="30" spans="6:27" x14ac:dyDescent="0.25">
      <c r="F30" s="4"/>
      <c r="G30" s="374" t="s">
        <v>44</v>
      </c>
      <c r="H30" s="374"/>
      <c r="I30" s="337">
        <f>I31+I32</f>
        <v>315</v>
      </c>
      <c r="J30" s="337"/>
      <c r="K30" s="3">
        <v>2.16</v>
      </c>
      <c r="L30" s="3">
        <v>1.38</v>
      </c>
      <c r="M30" s="3">
        <v>31.41</v>
      </c>
      <c r="N30" s="43">
        <v>134.46</v>
      </c>
      <c r="O30" s="176"/>
      <c r="P30" s="176"/>
      <c r="Q30" s="176"/>
      <c r="R30" s="176"/>
      <c r="S30" s="180"/>
      <c r="T30" s="180"/>
      <c r="U30" s="180"/>
      <c r="V30" s="180"/>
      <c r="W30" s="176"/>
      <c r="X30" s="11"/>
      <c r="Y30" s="11"/>
      <c r="Z30" s="5"/>
    </row>
    <row r="31" spans="6:27" hidden="1" x14ac:dyDescent="0.25">
      <c r="F31" s="4"/>
      <c r="G31" s="382" t="s">
        <v>80</v>
      </c>
      <c r="H31" s="382"/>
      <c r="I31" s="400">
        <v>135</v>
      </c>
      <c r="J31" s="400"/>
      <c r="K31" s="3">
        <v>0.54</v>
      </c>
      <c r="L31" s="3">
        <v>0.41</v>
      </c>
      <c r="M31" s="15">
        <v>14.72</v>
      </c>
      <c r="N31" s="43">
        <v>56.7</v>
      </c>
      <c r="O31" s="127"/>
      <c r="P31" s="127"/>
      <c r="Q31" s="127"/>
      <c r="R31" s="127"/>
      <c r="S31" s="127"/>
      <c r="T31" s="127"/>
      <c r="U31" s="146"/>
      <c r="V31" s="169"/>
      <c r="W31" s="135"/>
      <c r="X31" s="11"/>
      <c r="Y31" s="11"/>
      <c r="Z31" s="5"/>
    </row>
    <row r="32" spans="6:27" hidden="1" x14ac:dyDescent="0.25">
      <c r="F32" s="4"/>
      <c r="G32" s="382" t="s">
        <v>115</v>
      </c>
      <c r="H32" s="382"/>
      <c r="I32" s="400">
        <v>180</v>
      </c>
      <c r="J32" s="400"/>
      <c r="K32" s="3">
        <v>1.62</v>
      </c>
      <c r="L32" s="3">
        <v>0.97</v>
      </c>
      <c r="M32" s="3">
        <v>16.690000000000001</v>
      </c>
      <c r="N32" s="43">
        <v>77.760000000000005</v>
      </c>
      <c r="O32" s="127"/>
      <c r="P32" s="127"/>
      <c r="Q32" s="127"/>
      <c r="R32" s="127"/>
      <c r="S32" s="127"/>
      <c r="T32" s="127"/>
      <c r="U32" s="146"/>
      <c r="V32" s="169"/>
      <c r="W32" s="135"/>
      <c r="X32" s="1"/>
      <c r="Y32" s="1"/>
      <c r="Z32" s="5"/>
    </row>
    <row r="33" spans="6:26" x14ac:dyDescent="0.25">
      <c r="F33" s="4"/>
      <c r="G33" s="340" t="s">
        <v>42</v>
      </c>
      <c r="H33" s="340"/>
      <c r="I33" s="341">
        <v>315</v>
      </c>
      <c r="J33" s="342"/>
      <c r="K33" s="3">
        <f>K30</f>
        <v>2.16</v>
      </c>
      <c r="L33" s="3">
        <f>L30</f>
        <v>1.38</v>
      </c>
      <c r="M33" s="3">
        <f>M30</f>
        <v>31.41</v>
      </c>
      <c r="N33" s="43">
        <f>N30</f>
        <v>134.46</v>
      </c>
      <c r="O33" s="176">
        <v>155</v>
      </c>
      <c r="P33" s="176">
        <v>19</v>
      </c>
      <c r="Q33" s="176">
        <v>12</v>
      </c>
      <c r="R33" s="176">
        <v>16</v>
      </c>
      <c r="S33" s="180" t="s">
        <v>346</v>
      </c>
      <c r="T33" s="180"/>
      <c r="U33" s="180" t="s">
        <v>341</v>
      </c>
      <c r="V33" s="180" t="s">
        <v>342</v>
      </c>
      <c r="W33" s="176">
        <v>30</v>
      </c>
      <c r="X33" s="11"/>
      <c r="Y33" s="11"/>
      <c r="Z33" s="5"/>
    </row>
    <row r="34" spans="6:26" x14ac:dyDescent="0.25">
      <c r="F34" s="48"/>
      <c r="G34" s="26"/>
      <c r="H34" s="26"/>
      <c r="I34" s="27"/>
      <c r="J34" s="27"/>
      <c r="K34" s="27"/>
      <c r="L34" s="27"/>
      <c r="M34" s="27"/>
      <c r="N34" s="168">
        <f>N33/N85</f>
        <v>4.695422608987164E-2</v>
      </c>
      <c r="O34" s="127"/>
      <c r="P34" s="127"/>
      <c r="Q34" s="127"/>
      <c r="R34" s="127"/>
      <c r="S34" s="127"/>
      <c r="T34" s="127"/>
      <c r="U34" s="127"/>
      <c r="V34" s="127"/>
      <c r="W34" s="253"/>
      <c r="X34" s="11"/>
      <c r="Y34" s="11"/>
      <c r="Z34" s="5"/>
    </row>
    <row r="35" spans="6:26" hidden="1" x14ac:dyDescent="0.25">
      <c r="F35" s="333" t="s">
        <v>45</v>
      </c>
      <c r="G35" s="333"/>
      <c r="H35" s="333"/>
      <c r="I35" s="333"/>
      <c r="J35" s="333"/>
      <c r="K35" s="333"/>
      <c r="L35" s="333"/>
      <c r="M35" s="333"/>
      <c r="N35" s="346"/>
      <c r="O35" s="127"/>
      <c r="P35" s="127"/>
      <c r="Q35" s="169"/>
      <c r="R35" s="169"/>
      <c r="S35" s="127"/>
      <c r="T35" s="127"/>
      <c r="U35" s="127"/>
      <c r="V35" s="127"/>
      <c r="W35" s="127"/>
      <c r="X35" s="35"/>
      <c r="Y35" s="35"/>
      <c r="Z35" s="5"/>
    </row>
    <row r="36" spans="6:26" ht="27.75" customHeight="1" x14ac:dyDescent="0.25">
      <c r="F36" s="29">
        <v>55</v>
      </c>
      <c r="G36" s="416" t="s">
        <v>124</v>
      </c>
      <c r="H36" s="417"/>
      <c r="I36" s="346">
        <v>80</v>
      </c>
      <c r="J36" s="348"/>
      <c r="K36" s="9">
        <v>1.25</v>
      </c>
      <c r="L36" s="9">
        <v>4.07</v>
      </c>
      <c r="M36" s="9">
        <v>5.84</v>
      </c>
      <c r="N36" s="105">
        <v>63.5</v>
      </c>
      <c r="O36" s="173">
        <v>172</v>
      </c>
      <c r="P36" s="173">
        <v>24</v>
      </c>
      <c r="Q36" s="173">
        <v>14.8</v>
      </c>
      <c r="R36" s="173">
        <v>31.5</v>
      </c>
      <c r="S36" s="173">
        <v>0.84</v>
      </c>
      <c r="T36" s="173"/>
      <c r="U36" s="173">
        <v>0.02</v>
      </c>
      <c r="V36" s="173">
        <v>0.03</v>
      </c>
      <c r="W36" s="176">
        <v>4.8</v>
      </c>
      <c r="X36" s="120"/>
      <c r="Y36" s="5"/>
      <c r="Z36" s="5"/>
    </row>
    <row r="37" spans="6:26" ht="55.5" customHeight="1" x14ac:dyDescent="0.25">
      <c r="F37" s="29">
        <v>40</v>
      </c>
      <c r="G37" s="413" t="s">
        <v>119</v>
      </c>
      <c r="H37" s="413"/>
      <c r="I37" s="333">
        <v>285</v>
      </c>
      <c r="J37" s="333"/>
      <c r="K37" s="9">
        <v>7.87</v>
      </c>
      <c r="L37" s="9">
        <v>3.58</v>
      </c>
      <c r="M37" s="9">
        <v>19.010000000000002</v>
      </c>
      <c r="N37" s="105">
        <v>138.41999999999999</v>
      </c>
      <c r="O37" s="173">
        <v>497</v>
      </c>
      <c r="P37" s="173">
        <v>23.6</v>
      </c>
      <c r="Q37" s="173">
        <v>23.5</v>
      </c>
      <c r="R37" s="173">
        <v>57.6</v>
      </c>
      <c r="S37" s="173">
        <v>0.9</v>
      </c>
      <c r="T37" s="173"/>
      <c r="U37" s="173">
        <v>0.09</v>
      </c>
      <c r="V37" s="173">
        <v>0.05</v>
      </c>
      <c r="W37" s="173">
        <v>9</v>
      </c>
      <c r="X37" s="11"/>
      <c r="Y37" s="11"/>
      <c r="Z37" s="5"/>
    </row>
    <row r="38" spans="6:26" hidden="1" x14ac:dyDescent="0.25">
      <c r="F38" s="4"/>
      <c r="G38" s="425" t="s">
        <v>120</v>
      </c>
      <c r="H38" s="426"/>
      <c r="I38" s="341">
        <v>35</v>
      </c>
      <c r="J38" s="345"/>
      <c r="K38" s="4"/>
      <c r="L38" s="4"/>
      <c r="M38" s="4"/>
      <c r="N38" s="48"/>
      <c r="O38" s="127"/>
      <c r="P38" s="127"/>
      <c r="Q38" s="127"/>
      <c r="R38" s="127" t="s">
        <v>51</v>
      </c>
      <c r="S38" s="127"/>
      <c r="T38" s="127"/>
      <c r="U38" s="127"/>
      <c r="V38" s="127"/>
      <c r="W38" s="169"/>
      <c r="X38" s="11"/>
      <c r="Y38" s="11"/>
      <c r="Z38" s="5"/>
    </row>
    <row r="39" spans="6:26" ht="18.75" hidden="1" x14ac:dyDescent="0.3">
      <c r="F39" s="4"/>
      <c r="G39" s="425" t="s">
        <v>52</v>
      </c>
      <c r="H39" s="426"/>
      <c r="I39" s="10">
        <v>44</v>
      </c>
      <c r="J39" s="10">
        <v>40</v>
      </c>
      <c r="K39" s="4"/>
      <c r="L39" s="4"/>
      <c r="M39" s="4"/>
      <c r="N39" s="48"/>
      <c r="O39" s="127"/>
      <c r="P39" s="127"/>
      <c r="Q39" s="127"/>
      <c r="R39" s="127"/>
      <c r="S39" s="127"/>
      <c r="T39" s="127"/>
      <c r="U39" s="271"/>
      <c r="V39" s="127"/>
      <c r="W39" s="169"/>
      <c r="X39" s="11"/>
      <c r="Y39" s="11"/>
      <c r="Z39" s="5"/>
    </row>
    <row r="40" spans="6:26" hidden="1" x14ac:dyDescent="0.25">
      <c r="F40" s="4"/>
      <c r="G40" s="425" t="s">
        <v>49</v>
      </c>
      <c r="H40" s="426"/>
      <c r="I40" s="10">
        <v>4</v>
      </c>
      <c r="J40" s="10">
        <v>3.5</v>
      </c>
      <c r="K40" s="4"/>
      <c r="L40" s="4"/>
      <c r="M40" s="4"/>
      <c r="N40" s="48"/>
      <c r="O40" s="127"/>
      <c r="P40" s="127"/>
      <c r="Q40" s="127"/>
      <c r="R40" s="127"/>
      <c r="S40" s="127"/>
      <c r="T40" s="127"/>
      <c r="U40" s="268"/>
      <c r="V40" s="169"/>
      <c r="W40" s="135"/>
      <c r="X40" s="11"/>
      <c r="Y40" s="11"/>
      <c r="Z40" s="5"/>
    </row>
    <row r="41" spans="6:26" hidden="1" x14ac:dyDescent="0.25">
      <c r="F41" s="4"/>
      <c r="G41" s="425" t="s">
        <v>8</v>
      </c>
      <c r="H41" s="426"/>
      <c r="I41" s="10">
        <v>4</v>
      </c>
      <c r="J41" s="10">
        <v>4</v>
      </c>
      <c r="K41" s="4"/>
      <c r="L41" s="4"/>
      <c r="M41" s="4"/>
      <c r="N41" s="48"/>
      <c r="O41" s="127"/>
      <c r="P41" s="127"/>
      <c r="Q41" s="127"/>
      <c r="R41" s="127"/>
      <c r="S41" s="127"/>
      <c r="T41" s="127"/>
      <c r="U41" s="268"/>
      <c r="V41" s="169"/>
      <c r="W41" s="135"/>
      <c r="X41" s="11"/>
      <c r="Y41" s="11"/>
      <c r="Z41" s="5"/>
    </row>
    <row r="42" spans="6:26" hidden="1" x14ac:dyDescent="0.25">
      <c r="F42" s="4"/>
      <c r="G42" s="425" t="s">
        <v>41</v>
      </c>
      <c r="H42" s="426"/>
      <c r="I42" s="10">
        <v>4</v>
      </c>
      <c r="J42" s="10">
        <v>4</v>
      </c>
      <c r="K42" s="4"/>
      <c r="L42" s="4"/>
      <c r="M42" s="4"/>
      <c r="N42" s="48"/>
      <c r="O42" s="127"/>
      <c r="P42" s="127"/>
      <c r="Q42" s="127"/>
      <c r="R42" s="127"/>
      <c r="S42" s="127"/>
      <c r="T42" s="127"/>
      <c r="U42" s="268"/>
      <c r="V42" s="169"/>
      <c r="W42" s="135"/>
      <c r="X42" s="11"/>
      <c r="Y42" s="11"/>
      <c r="Z42" s="5"/>
    </row>
    <row r="43" spans="6:26" ht="15" hidden="1" customHeight="1" x14ac:dyDescent="0.25">
      <c r="F43" s="4"/>
      <c r="G43" s="446" t="s">
        <v>107</v>
      </c>
      <c r="H43" s="447"/>
      <c r="I43" s="379">
        <v>47</v>
      </c>
      <c r="J43" s="380"/>
      <c r="K43" s="4"/>
      <c r="L43" s="4"/>
      <c r="M43" s="4"/>
      <c r="N43" s="48"/>
      <c r="O43" s="127"/>
      <c r="P43" s="127"/>
      <c r="Q43" s="127"/>
      <c r="R43" s="127"/>
      <c r="S43" s="127"/>
      <c r="T43" s="127"/>
      <c r="U43" s="268"/>
      <c r="V43" s="169"/>
      <c r="W43" s="135"/>
      <c r="X43" s="15"/>
      <c r="Y43" s="15"/>
      <c r="Z43" s="5"/>
    </row>
    <row r="44" spans="6:26" hidden="1" x14ac:dyDescent="0.25">
      <c r="F44" s="4"/>
      <c r="G44" s="446" t="s">
        <v>121</v>
      </c>
      <c r="H44" s="447"/>
      <c r="I44" s="379">
        <v>35</v>
      </c>
      <c r="J44" s="380"/>
      <c r="K44" s="4"/>
      <c r="L44" s="4"/>
      <c r="M44" s="4"/>
      <c r="N44" s="48"/>
      <c r="O44" s="127"/>
      <c r="P44" s="127"/>
      <c r="Q44" s="127"/>
      <c r="R44" s="127"/>
      <c r="S44" s="127"/>
      <c r="T44" s="127"/>
      <c r="U44" s="268"/>
      <c r="V44" s="169"/>
      <c r="W44" s="135"/>
      <c r="X44" s="11"/>
      <c r="Y44" s="11"/>
      <c r="Z44" s="5"/>
    </row>
    <row r="45" spans="6:26" ht="15" hidden="1" customHeight="1" x14ac:dyDescent="0.25">
      <c r="F45" s="4"/>
      <c r="G45" s="425"/>
      <c r="H45" s="426"/>
      <c r="I45" s="10"/>
      <c r="J45" s="10"/>
      <c r="K45" s="4"/>
      <c r="L45" s="4"/>
      <c r="M45" s="4"/>
      <c r="N45" s="48"/>
      <c r="O45" s="127"/>
      <c r="P45" s="127"/>
      <c r="Q45" s="127"/>
      <c r="R45" s="127"/>
      <c r="S45" s="127"/>
      <c r="T45" s="127"/>
      <c r="U45" s="146"/>
      <c r="V45" s="169"/>
      <c r="W45" s="135"/>
      <c r="X45" s="11"/>
      <c r="Y45" s="11"/>
      <c r="Z45" s="5"/>
    </row>
    <row r="46" spans="6:26" hidden="1" x14ac:dyDescent="0.25">
      <c r="F46" s="4"/>
      <c r="G46" s="425" t="s">
        <v>10</v>
      </c>
      <c r="H46" s="426"/>
      <c r="I46" s="10">
        <v>2</v>
      </c>
      <c r="J46" s="10">
        <v>2</v>
      </c>
      <c r="K46" s="4"/>
      <c r="L46" s="4"/>
      <c r="M46" s="4"/>
      <c r="N46" s="48"/>
      <c r="O46" s="127"/>
      <c r="P46" s="127"/>
      <c r="Q46" s="127"/>
      <c r="R46" s="127"/>
      <c r="S46" s="127"/>
      <c r="T46" s="127"/>
      <c r="U46" s="146"/>
      <c r="V46" s="169"/>
      <c r="W46" s="135"/>
      <c r="X46" s="11"/>
      <c r="Y46" s="11"/>
      <c r="Z46" s="5"/>
    </row>
    <row r="47" spans="6:26" ht="27" customHeight="1" x14ac:dyDescent="0.25">
      <c r="F47" s="29">
        <v>392</v>
      </c>
      <c r="G47" s="416" t="s">
        <v>250</v>
      </c>
      <c r="H47" s="417"/>
      <c r="I47" s="333">
        <v>230</v>
      </c>
      <c r="J47" s="333"/>
      <c r="K47" s="9">
        <v>13.7</v>
      </c>
      <c r="L47" s="9">
        <v>12.23</v>
      </c>
      <c r="M47" s="9">
        <v>49.57</v>
      </c>
      <c r="N47" s="105">
        <v>287.26</v>
      </c>
      <c r="O47" s="173">
        <v>229</v>
      </c>
      <c r="P47" s="173">
        <v>24.39</v>
      </c>
      <c r="Q47" s="173">
        <v>37.18</v>
      </c>
      <c r="R47" s="173">
        <v>128</v>
      </c>
      <c r="S47" s="173">
        <v>0.97</v>
      </c>
      <c r="T47" s="173">
        <v>41.7</v>
      </c>
      <c r="U47" s="173">
        <v>0.17</v>
      </c>
      <c r="V47" s="173">
        <v>0.17</v>
      </c>
      <c r="W47" s="173">
        <v>0.39</v>
      </c>
      <c r="X47" s="11"/>
      <c r="Y47" s="11"/>
      <c r="Z47" s="5"/>
    </row>
    <row r="48" spans="6:26" ht="20.25" hidden="1" customHeight="1" x14ac:dyDescent="0.25">
      <c r="F48" s="29"/>
      <c r="G48" s="416"/>
      <c r="H48" s="417"/>
      <c r="I48" s="346"/>
      <c r="J48" s="348"/>
      <c r="K48" s="9"/>
      <c r="L48" s="9"/>
      <c r="M48" s="9"/>
      <c r="N48" s="105"/>
      <c r="O48" s="127"/>
      <c r="P48" s="127"/>
      <c r="Q48" s="127"/>
      <c r="R48" s="127"/>
      <c r="S48" s="127"/>
      <c r="T48" s="127"/>
      <c r="U48" s="146"/>
      <c r="V48" s="169"/>
      <c r="W48" s="135"/>
      <c r="X48" s="11"/>
      <c r="Y48" s="11"/>
      <c r="Z48" s="5"/>
    </row>
    <row r="49" spans="6:26" ht="15" hidden="1" customHeight="1" x14ac:dyDescent="0.25">
      <c r="F49" s="10"/>
      <c r="G49" s="414"/>
      <c r="H49" s="414"/>
      <c r="I49" s="8"/>
      <c r="J49" s="8"/>
      <c r="K49" s="4"/>
      <c r="L49" s="4"/>
      <c r="M49" s="4"/>
      <c r="N49" s="48"/>
      <c r="O49" s="127"/>
      <c r="P49" s="127"/>
      <c r="Q49" s="127"/>
      <c r="R49" s="127"/>
      <c r="S49" s="127"/>
      <c r="T49" s="127"/>
      <c r="U49" s="146"/>
      <c r="V49" s="169"/>
      <c r="W49" s="135"/>
      <c r="X49" s="35"/>
      <c r="Y49" s="35"/>
      <c r="Z49" s="5"/>
    </row>
    <row r="50" spans="6:26" ht="15" hidden="1" customHeight="1" x14ac:dyDescent="0.3">
      <c r="F50" s="10"/>
      <c r="G50" s="414"/>
      <c r="H50" s="414"/>
      <c r="I50" s="8"/>
      <c r="J50" s="8"/>
      <c r="K50" s="4"/>
      <c r="L50" s="4"/>
      <c r="M50" s="4"/>
      <c r="N50" s="48"/>
      <c r="O50" s="127"/>
      <c r="P50" s="127"/>
      <c r="Q50" s="127"/>
      <c r="R50" s="127"/>
      <c r="S50" s="127"/>
      <c r="T50" s="127"/>
      <c r="U50" s="272"/>
      <c r="V50" s="127"/>
      <c r="W50" s="169"/>
      <c r="X50" s="11"/>
      <c r="Y50" s="11"/>
      <c r="Z50" s="5"/>
    </row>
    <row r="51" spans="6:26" ht="15" hidden="1" customHeight="1" x14ac:dyDescent="0.25">
      <c r="F51" s="10"/>
      <c r="G51" s="414"/>
      <c r="H51" s="414"/>
      <c r="I51" s="8"/>
      <c r="J51" s="8"/>
      <c r="K51" s="4"/>
      <c r="L51" s="4"/>
      <c r="M51" s="4"/>
      <c r="N51" s="48"/>
      <c r="O51" s="127"/>
      <c r="P51" s="127"/>
      <c r="Q51" s="127"/>
      <c r="R51" s="127"/>
      <c r="S51" s="127"/>
      <c r="T51" s="127"/>
      <c r="U51" s="146"/>
      <c r="V51" s="169"/>
      <c r="W51" s="135"/>
      <c r="X51" s="11"/>
      <c r="Y51" s="11"/>
      <c r="Z51" s="5"/>
    </row>
    <row r="52" spans="6:26" ht="15" hidden="1" customHeight="1" x14ac:dyDescent="0.25">
      <c r="F52" s="10"/>
      <c r="G52" s="414"/>
      <c r="H52" s="414"/>
      <c r="I52" s="8"/>
      <c r="J52" s="8"/>
      <c r="K52" s="4"/>
      <c r="L52" s="4"/>
      <c r="M52" s="4"/>
      <c r="N52" s="48"/>
      <c r="O52" s="127"/>
      <c r="P52" s="127"/>
      <c r="Q52" s="127"/>
      <c r="R52" s="127"/>
      <c r="S52" s="127"/>
      <c r="T52" s="127"/>
      <c r="U52" s="147"/>
      <c r="V52" s="169"/>
      <c r="W52" s="273"/>
      <c r="X52" s="11"/>
      <c r="Y52" s="11"/>
      <c r="Z52" s="5"/>
    </row>
    <row r="53" spans="6:26" ht="15" hidden="1" customHeight="1" x14ac:dyDescent="0.25">
      <c r="F53" s="10"/>
      <c r="G53" s="414"/>
      <c r="H53" s="414"/>
      <c r="I53" s="8"/>
      <c r="J53" s="8"/>
      <c r="K53" s="4"/>
      <c r="L53" s="4"/>
      <c r="M53" s="4"/>
      <c r="N53" s="48"/>
      <c r="O53" s="127"/>
      <c r="P53" s="127"/>
      <c r="Q53" s="127"/>
      <c r="R53" s="127"/>
      <c r="S53" s="127"/>
      <c r="T53" s="127"/>
      <c r="U53" s="127"/>
      <c r="V53" s="169"/>
      <c r="W53" s="169"/>
      <c r="X53" s="11"/>
      <c r="Y53" s="11"/>
      <c r="Z53" s="5"/>
    </row>
    <row r="54" spans="6:26" ht="15" hidden="1" customHeight="1" x14ac:dyDescent="0.25">
      <c r="F54" s="10"/>
      <c r="G54" s="453"/>
      <c r="H54" s="453"/>
      <c r="I54" s="8"/>
      <c r="J54" s="8"/>
      <c r="K54" s="4"/>
      <c r="L54" s="4"/>
      <c r="M54" s="4"/>
      <c r="N54" s="48"/>
      <c r="O54" s="127"/>
      <c r="P54" s="127"/>
      <c r="Q54" s="127"/>
      <c r="R54" s="127"/>
      <c r="S54" s="127"/>
      <c r="T54" s="127"/>
      <c r="U54" s="146"/>
      <c r="V54" s="169"/>
      <c r="W54" s="135"/>
      <c r="X54" s="11"/>
      <c r="Y54" s="11"/>
      <c r="Z54" s="5"/>
    </row>
    <row r="55" spans="6:26" ht="18.75" hidden="1" customHeight="1" x14ac:dyDescent="0.25">
      <c r="F55" s="10"/>
      <c r="G55" s="453"/>
      <c r="H55" s="453"/>
      <c r="I55" s="8"/>
      <c r="J55" s="8"/>
      <c r="K55" s="4"/>
      <c r="L55" s="4"/>
      <c r="M55" s="4"/>
      <c r="N55" s="48"/>
      <c r="O55" s="127"/>
      <c r="P55" s="127"/>
      <c r="Q55" s="127"/>
      <c r="R55" s="127"/>
      <c r="S55" s="127"/>
      <c r="T55" s="127"/>
      <c r="U55" s="274"/>
      <c r="V55" s="270"/>
      <c r="W55" s="135"/>
      <c r="X55" s="11"/>
      <c r="Y55" s="11"/>
      <c r="Z55" s="5"/>
    </row>
    <row r="56" spans="6:26" ht="27.75" customHeight="1" x14ac:dyDescent="0.25">
      <c r="F56" s="10"/>
      <c r="G56" s="413" t="s">
        <v>38</v>
      </c>
      <c r="H56" s="413"/>
      <c r="I56" s="346">
        <v>75</v>
      </c>
      <c r="J56" s="348"/>
      <c r="K56" s="9">
        <v>5.7</v>
      </c>
      <c r="L56" s="9">
        <v>1.2</v>
      </c>
      <c r="M56" s="9">
        <v>35.9</v>
      </c>
      <c r="N56" s="105">
        <v>176.2</v>
      </c>
      <c r="O56" s="173">
        <v>229</v>
      </c>
      <c r="P56" s="173">
        <v>65.23</v>
      </c>
      <c r="Q56" s="173">
        <v>9.3800000000000008</v>
      </c>
      <c r="R56" s="173">
        <v>16</v>
      </c>
      <c r="S56" s="173">
        <v>86.7</v>
      </c>
      <c r="T56" s="173">
        <v>2.7</v>
      </c>
      <c r="U56" s="173"/>
      <c r="V56" s="173">
        <v>0.2</v>
      </c>
      <c r="W56" s="173">
        <v>0.22</v>
      </c>
      <c r="X56" s="11"/>
      <c r="Y56" s="11"/>
      <c r="Z56" s="5"/>
    </row>
    <row r="57" spans="6:26" ht="29.25" customHeight="1" x14ac:dyDescent="0.25">
      <c r="F57" s="4"/>
      <c r="G57" s="415" t="s">
        <v>17</v>
      </c>
      <c r="H57" s="415"/>
      <c r="I57" s="333">
        <v>50</v>
      </c>
      <c r="J57" s="333"/>
      <c r="K57" s="9">
        <v>3.6</v>
      </c>
      <c r="L57" s="9">
        <v>0.56000000000000005</v>
      </c>
      <c r="M57" s="9">
        <v>23.1</v>
      </c>
      <c r="N57" s="105">
        <v>118</v>
      </c>
      <c r="O57" s="173">
        <v>43.48</v>
      </c>
      <c r="P57" s="173">
        <v>6.25</v>
      </c>
      <c r="Q57" s="173">
        <v>10.6</v>
      </c>
      <c r="R57" s="173">
        <v>57.8</v>
      </c>
      <c r="S57" s="173">
        <v>1.8</v>
      </c>
      <c r="T57" s="173"/>
      <c r="U57" s="173">
        <v>0.13</v>
      </c>
      <c r="V57" s="173">
        <v>0.14000000000000001</v>
      </c>
      <c r="W57" s="135"/>
      <c r="X57" s="1"/>
      <c r="Y57" s="1"/>
      <c r="Z57" s="5"/>
    </row>
    <row r="58" spans="6:26" ht="26.25" customHeight="1" x14ac:dyDescent="0.25">
      <c r="F58" s="29">
        <v>255</v>
      </c>
      <c r="G58" s="416" t="s">
        <v>101</v>
      </c>
      <c r="H58" s="417"/>
      <c r="I58" s="346">
        <v>200</v>
      </c>
      <c r="J58" s="348"/>
      <c r="K58" s="9">
        <v>0.44</v>
      </c>
      <c r="L58" s="9">
        <v>0.02</v>
      </c>
      <c r="M58" s="9">
        <v>31.74</v>
      </c>
      <c r="N58" s="105">
        <v>125.8</v>
      </c>
      <c r="O58" s="201">
        <v>29.3</v>
      </c>
      <c r="P58" s="201">
        <v>32.4</v>
      </c>
      <c r="Q58" s="201">
        <v>12.4</v>
      </c>
      <c r="R58" s="201">
        <v>23.44</v>
      </c>
      <c r="S58" s="201">
        <v>0.7</v>
      </c>
      <c r="T58" s="201"/>
      <c r="U58" s="201">
        <v>1.6E-2</v>
      </c>
      <c r="V58" s="201">
        <v>2.4E-2</v>
      </c>
      <c r="W58" s="201">
        <v>0.72</v>
      </c>
      <c r="X58" s="21"/>
      <c r="Y58" s="21"/>
      <c r="Z58" s="5"/>
    </row>
    <row r="59" spans="6:26" x14ac:dyDescent="0.25">
      <c r="F59" s="4"/>
      <c r="G59" s="340" t="s">
        <v>42</v>
      </c>
      <c r="H59" s="340"/>
      <c r="I59" s="341">
        <f>I36+I37+I38+I47+I56+I57+I58</f>
        <v>955</v>
      </c>
      <c r="J59" s="342"/>
      <c r="K59" s="3">
        <f>SUM(K36:K58)</f>
        <v>32.559999999999995</v>
      </c>
      <c r="L59" s="3">
        <f>SUM(L36:L58)</f>
        <v>21.66</v>
      </c>
      <c r="M59" s="3">
        <f>SUM(M36:M58)</f>
        <v>165.16</v>
      </c>
      <c r="N59" s="43">
        <f>SUM(N36:N58)</f>
        <v>909.17999999999984</v>
      </c>
      <c r="O59" s="107">
        <f>SUM(O36:O58)</f>
        <v>1199.78</v>
      </c>
      <c r="P59" s="107">
        <f t="shared" ref="P59:W59" si="1">SUM(P36:P58)</f>
        <v>175.87000000000003</v>
      </c>
      <c r="Q59" s="107">
        <f t="shared" si="1"/>
        <v>107.85999999999999</v>
      </c>
      <c r="R59" s="107">
        <f t="shared" si="1"/>
        <v>314.33999999999997</v>
      </c>
      <c r="S59" s="107">
        <f t="shared" si="1"/>
        <v>91.91</v>
      </c>
      <c r="T59" s="107">
        <f t="shared" si="1"/>
        <v>44.400000000000006</v>
      </c>
      <c r="U59" s="107">
        <f t="shared" si="1"/>
        <v>0.42600000000000005</v>
      </c>
      <c r="V59" s="107">
        <f t="shared" si="1"/>
        <v>0.6140000000000001</v>
      </c>
      <c r="W59" s="107">
        <f t="shared" si="1"/>
        <v>15.130000000000003</v>
      </c>
      <c r="X59" s="1"/>
      <c r="Y59" s="1"/>
      <c r="Z59" s="5"/>
    </row>
    <row r="60" spans="6:26" x14ac:dyDescent="0.25">
      <c r="F60" s="48"/>
      <c r="G60" s="26"/>
      <c r="H60" s="26"/>
      <c r="I60" s="27"/>
      <c r="J60" s="27"/>
      <c r="K60" s="27"/>
      <c r="L60" s="27"/>
      <c r="M60" s="27"/>
      <c r="N60" s="168">
        <f>N59/N85</f>
        <v>0.31749102540822166</v>
      </c>
      <c r="O60" s="127"/>
      <c r="P60" s="127"/>
      <c r="Q60" s="127"/>
      <c r="R60" s="127"/>
      <c r="S60" s="127"/>
      <c r="T60" s="127"/>
      <c r="U60" s="127"/>
      <c r="V60" s="127"/>
      <c r="W60" s="169"/>
      <c r="X60" s="11"/>
      <c r="Y60" s="11"/>
      <c r="Z60" s="5"/>
    </row>
    <row r="61" spans="6:26" ht="15.75" x14ac:dyDescent="0.25">
      <c r="F61" s="333" t="s">
        <v>59</v>
      </c>
      <c r="G61" s="333"/>
      <c r="H61" s="333"/>
      <c r="I61" s="333"/>
      <c r="J61" s="333"/>
      <c r="K61" s="333"/>
      <c r="L61" s="333"/>
      <c r="M61" s="333"/>
      <c r="N61" s="346"/>
      <c r="O61" s="127"/>
      <c r="P61" s="127"/>
      <c r="Q61" s="127"/>
      <c r="R61" s="127"/>
      <c r="S61" s="127"/>
      <c r="T61" s="127"/>
      <c r="U61" s="127"/>
      <c r="V61" s="127"/>
      <c r="W61" s="275"/>
      <c r="X61" s="11"/>
      <c r="Y61" s="11"/>
      <c r="Z61" s="5"/>
    </row>
    <row r="62" spans="6:26" hidden="1" x14ac:dyDescent="0.25">
      <c r="F62" s="4"/>
      <c r="G62" s="374"/>
      <c r="H62" s="374"/>
      <c r="I62" s="337"/>
      <c r="J62" s="337"/>
      <c r="K62" s="10"/>
      <c r="L62" s="10"/>
      <c r="M62" s="10"/>
      <c r="N62" s="57"/>
      <c r="O62" s="127"/>
      <c r="P62" s="127"/>
      <c r="Q62" s="127"/>
      <c r="R62" s="127"/>
      <c r="S62" s="127"/>
      <c r="T62" s="127"/>
      <c r="U62" s="147"/>
      <c r="V62" s="169"/>
      <c r="W62" s="169"/>
      <c r="X62" s="1"/>
      <c r="Y62" s="1"/>
      <c r="Z62" s="5"/>
    </row>
    <row r="63" spans="6:26" x14ac:dyDescent="0.25">
      <c r="F63" s="2">
        <v>389</v>
      </c>
      <c r="G63" s="374" t="s">
        <v>60</v>
      </c>
      <c r="H63" s="374"/>
      <c r="I63" s="337">
        <v>200</v>
      </c>
      <c r="J63" s="337"/>
      <c r="K63" s="3">
        <v>0.8</v>
      </c>
      <c r="L63" s="3">
        <v>0.6</v>
      </c>
      <c r="M63" s="3">
        <v>22</v>
      </c>
      <c r="N63" s="43">
        <v>92</v>
      </c>
      <c r="O63" s="173">
        <v>120</v>
      </c>
      <c r="P63" s="173">
        <v>14</v>
      </c>
      <c r="Q63" s="173">
        <v>8</v>
      </c>
      <c r="R63" s="173">
        <v>14</v>
      </c>
      <c r="S63" s="173">
        <v>1.4</v>
      </c>
      <c r="T63" s="173"/>
      <c r="U63" s="173">
        <v>0.02</v>
      </c>
      <c r="V63" s="173">
        <v>0.02</v>
      </c>
      <c r="W63" s="173">
        <v>4</v>
      </c>
      <c r="X63" s="1"/>
      <c r="Y63" s="1"/>
      <c r="Z63" s="5"/>
    </row>
    <row r="64" spans="6:26" x14ac:dyDescent="0.25">
      <c r="F64" s="10"/>
      <c r="G64" s="374" t="s">
        <v>246</v>
      </c>
      <c r="H64" s="374"/>
      <c r="I64" s="9"/>
      <c r="J64" s="9">
        <v>40</v>
      </c>
      <c r="K64" s="9">
        <v>1.08</v>
      </c>
      <c r="L64" s="9">
        <v>1.72</v>
      </c>
      <c r="M64" s="9">
        <v>32.9</v>
      </c>
      <c r="N64" s="105">
        <v>145.6</v>
      </c>
      <c r="O64" s="173">
        <v>44</v>
      </c>
      <c r="P64" s="173">
        <v>9.6</v>
      </c>
      <c r="Q64" s="173">
        <v>19.2</v>
      </c>
      <c r="R64" s="173">
        <v>15.2</v>
      </c>
      <c r="S64" s="173">
        <v>1.1000000000000001</v>
      </c>
      <c r="T64" s="173">
        <v>32</v>
      </c>
      <c r="U64" s="173">
        <v>0.01</v>
      </c>
      <c r="V64" s="173">
        <v>0.01</v>
      </c>
      <c r="W64" s="169"/>
      <c r="X64" s="1"/>
      <c r="Y64" s="1"/>
      <c r="Z64" s="5"/>
    </row>
    <row r="65" spans="1:26" x14ac:dyDescent="0.25">
      <c r="F65" s="4"/>
      <c r="G65" s="340" t="s">
        <v>42</v>
      </c>
      <c r="H65" s="340"/>
      <c r="I65" s="341">
        <v>240</v>
      </c>
      <c r="J65" s="342"/>
      <c r="K65" s="3">
        <f>SUM(K63:K64)</f>
        <v>1.8800000000000001</v>
      </c>
      <c r="L65" s="3">
        <f>SUM(L63:L64)</f>
        <v>2.3199999999999998</v>
      </c>
      <c r="M65" s="3">
        <f>SUM(M63:M64)</f>
        <v>54.9</v>
      </c>
      <c r="N65" s="43">
        <f>SUM(N63:N64)</f>
        <v>237.6</v>
      </c>
      <c r="O65" s="176">
        <f>SUM(O63:O64)</f>
        <v>164</v>
      </c>
      <c r="P65" s="176">
        <f t="shared" ref="P65:W65" si="2">SUM(P63:P64)</f>
        <v>23.6</v>
      </c>
      <c r="Q65" s="176">
        <f t="shared" si="2"/>
        <v>27.2</v>
      </c>
      <c r="R65" s="176">
        <f t="shared" si="2"/>
        <v>29.2</v>
      </c>
      <c r="S65" s="176">
        <f t="shared" si="2"/>
        <v>2.5</v>
      </c>
      <c r="T65" s="176">
        <f t="shared" si="2"/>
        <v>32</v>
      </c>
      <c r="U65" s="176">
        <f t="shared" si="2"/>
        <v>0.03</v>
      </c>
      <c r="V65" s="176">
        <f t="shared" si="2"/>
        <v>0.03</v>
      </c>
      <c r="W65" s="176">
        <f t="shared" si="2"/>
        <v>4</v>
      </c>
      <c r="X65" s="11"/>
      <c r="Y65" s="11"/>
    </row>
    <row r="66" spans="1:26" ht="10.5" customHeight="1" x14ac:dyDescent="0.25">
      <c r="F66" s="48"/>
      <c r="G66" s="26"/>
      <c r="H66" s="26"/>
      <c r="I66" s="27"/>
      <c r="J66" s="27"/>
      <c r="K66" s="27"/>
      <c r="L66" s="27"/>
      <c r="M66" s="27"/>
      <c r="N66" s="168">
        <f>N65/N85</f>
        <v>8.2971323211018147E-2</v>
      </c>
      <c r="O66" s="127"/>
      <c r="P66" s="127"/>
      <c r="Q66" s="127"/>
      <c r="R66" s="127"/>
      <c r="S66" s="135"/>
      <c r="T66" s="135"/>
      <c r="U66" s="127"/>
      <c r="V66" s="127"/>
      <c r="W66" s="253"/>
      <c r="X66" s="1"/>
      <c r="Y66" s="1"/>
    </row>
    <row r="67" spans="1:26" ht="14.25" customHeight="1" x14ac:dyDescent="0.3">
      <c r="F67" s="333" t="s">
        <v>74</v>
      </c>
      <c r="G67" s="333"/>
      <c r="H67" s="333"/>
      <c r="I67" s="333"/>
      <c r="J67" s="333"/>
      <c r="K67" s="333"/>
      <c r="L67" s="333"/>
      <c r="M67" s="333"/>
      <c r="N67" s="346"/>
      <c r="O67" s="127"/>
      <c r="P67" s="127"/>
      <c r="Q67" s="127"/>
      <c r="R67" s="127"/>
      <c r="S67" s="135"/>
      <c r="T67" s="135"/>
      <c r="U67" s="272"/>
      <c r="V67" s="127"/>
      <c r="W67" s="127"/>
      <c r="X67" s="1"/>
      <c r="Y67" s="1"/>
    </row>
    <row r="68" spans="1:26" ht="15" customHeight="1" x14ac:dyDescent="0.25">
      <c r="A68" s="73"/>
      <c r="B68" s="73"/>
      <c r="C68" s="73"/>
      <c r="D68" s="73"/>
      <c r="E68" s="73"/>
      <c r="F68" s="29">
        <v>146</v>
      </c>
      <c r="G68" s="413" t="s">
        <v>275</v>
      </c>
      <c r="H68" s="413"/>
      <c r="I68" s="333">
        <v>100</v>
      </c>
      <c r="J68" s="333"/>
      <c r="K68" s="9">
        <v>13.57</v>
      </c>
      <c r="L68" s="9">
        <v>11.67</v>
      </c>
      <c r="M68" s="9">
        <v>3.49</v>
      </c>
      <c r="N68" s="105">
        <v>173.75</v>
      </c>
      <c r="O68" s="173">
        <v>90</v>
      </c>
      <c r="P68" s="173">
        <v>45</v>
      </c>
      <c r="Q68" s="173">
        <v>15.2</v>
      </c>
      <c r="R68" s="173">
        <v>67.5</v>
      </c>
      <c r="S68" s="173">
        <v>0.03</v>
      </c>
      <c r="T68" s="173">
        <v>17.5</v>
      </c>
      <c r="U68" s="173">
        <v>0.04</v>
      </c>
      <c r="V68" s="173">
        <v>0.4</v>
      </c>
      <c r="W68" s="173">
        <v>0.55000000000000004</v>
      </c>
      <c r="X68" s="1"/>
      <c r="Y68" s="1"/>
      <c r="Z68" s="5"/>
    </row>
    <row r="69" spans="1:26" ht="22.5" customHeight="1" x14ac:dyDescent="0.25">
      <c r="A69" s="73"/>
      <c r="B69" s="73"/>
      <c r="C69" s="73"/>
      <c r="D69" s="73"/>
      <c r="E69" s="73"/>
      <c r="F69" s="2">
        <v>126</v>
      </c>
      <c r="G69" s="416" t="s">
        <v>264</v>
      </c>
      <c r="H69" s="417"/>
      <c r="I69" s="333">
        <v>300</v>
      </c>
      <c r="J69" s="333"/>
      <c r="K69" s="9">
        <v>4.12</v>
      </c>
      <c r="L69" s="9">
        <v>7.18</v>
      </c>
      <c r="M69" s="9">
        <v>40.1</v>
      </c>
      <c r="N69" s="105">
        <v>263.19</v>
      </c>
      <c r="O69" s="175">
        <v>1227</v>
      </c>
      <c r="P69" s="173">
        <v>66</v>
      </c>
      <c r="Q69" s="173">
        <v>57</v>
      </c>
      <c r="R69" s="173">
        <v>168</v>
      </c>
      <c r="S69" s="173">
        <v>2.4</v>
      </c>
      <c r="T69" s="173"/>
      <c r="U69" s="173">
        <v>0.3</v>
      </c>
      <c r="V69" s="173">
        <v>1.5</v>
      </c>
      <c r="W69" s="173">
        <v>36</v>
      </c>
      <c r="X69" s="1"/>
      <c r="Y69" s="1"/>
    </row>
    <row r="70" spans="1:26" ht="24.75" customHeight="1" x14ac:dyDescent="0.25">
      <c r="A70" s="73"/>
      <c r="B70" s="73"/>
      <c r="C70" s="73"/>
      <c r="D70" s="73"/>
      <c r="E70" s="73"/>
      <c r="F70" s="29">
        <v>71</v>
      </c>
      <c r="G70" s="413" t="s">
        <v>109</v>
      </c>
      <c r="H70" s="413"/>
      <c r="I70" s="333">
        <v>100</v>
      </c>
      <c r="J70" s="333"/>
      <c r="K70" s="9">
        <v>0.7</v>
      </c>
      <c r="L70" s="9">
        <v>0.15</v>
      </c>
      <c r="M70" s="9">
        <v>3.6</v>
      </c>
      <c r="N70" s="105">
        <v>17.5</v>
      </c>
      <c r="O70" s="173">
        <v>276</v>
      </c>
      <c r="P70" s="173">
        <v>25</v>
      </c>
      <c r="Q70" s="173">
        <v>21</v>
      </c>
      <c r="R70" s="173">
        <v>46.2</v>
      </c>
      <c r="S70" s="175">
        <v>1.06</v>
      </c>
      <c r="T70" s="173"/>
      <c r="U70" s="173">
        <v>0.05</v>
      </c>
      <c r="V70" s="173">
        <v>0.04</v>
      </c>
      <c r="W70" s="173">
        <v>10.9</v>
      </c>
      <c r="X70" s="50"/>
      <c r="Y70" s="50"/>
    </row>
    <row r="71" spans="1:26" ht="15" hidden="1" customHeight="1" x14ac:dyDescent="0.25">
      <c r="A71" s="73"/>
      <c r="B71" s="73"/>
      <c r="C71" s="73"/>
      <c r="D71" s="73"/>
      <c r="E71" s="73"/>
      <c r="F71" s="29"/>
      <c r="G71" s="414"/>
      <c r="H71" s="414"/>
      <c r="I71" s="10"/>
      <c r="J71" s="10"/>
      <c r="K71" s="4"/>
      <c r="L71" s="4"/>
      <c r="M71" s="4"/>
      <c r="N71" s="48"/>
      <c r="O71" s="127"/>
      <c r="P71" s="127"/>
      <c r="Q71" s="127"/>
      <c r="R71" s="127"/>
      <c r="S71" s="127"/>
      <c r="T71" s="146"/>
      <c r="U71" s="127"/>
      <c r="V71" s="169"/>
      <c r="W71" s="169"/>
    </row>
    <row r="72" spans="1:26" ht="15" hidden="1" customHeight="1" x14ac:dyDescent="0.25">
      <c r="A72" s="73"/>
      <c r="B72" s="73"/>
      <c r="C72" s="73"/>
      <c r="D72" s="73"/>
      <c r="E72" s="73"/>
      <c r="F72" s="29"/>
      <c r="G72" s="414"/>
      <c r="H72" s="414"/>
      <c r="I72" s="10"/>
      <c r="J72" s="10"/>
      <c r="K72" s="4"/>
      <c r="L72" s="4"/>
      <c r="M72" s="4"/>
      <c r="N72" s="48"/>
      <c r="O72" s="127"/>
      <c r="P72" s="127"/>
      <c r="Q72" s="127"/>
      <c r="R72" s="127"/>
      <c r="S72" s="127"/>
      <c r="T72" s="146"/>
      <c r="U72" s="268"/>
      <c r="V72" s="169"/>
      <c r="W72" s="169"/>
    </row>
    <row r="73" spans="1:26" ht="26.25" customHeight="1" x14ac:dyDescent="0.25">
      <c r="A73" s="73"/>
      <c r="B73" s="73"/>
      <c r="C73" s="73"/>
      <c r="D73" s="73"/>
      <c r="E73" s="73"/>
      <c r="F73" s="29"/>
      <c r="G73" s="415" t="s">
        <v>17</v>
      </c>
      <c r="H73" s="415"/>
      <c r="I73" s="333">
        <v>50</v>
      </c>
      <c r="J73" s="333"/>
      <c r="K73" s="9">
        <v>3.6</v>
      </c>
      <c r="L73" s="9">
        <v>0.56000000000000005</v>
      </c>
      <c r="M73" s="9">
        <v>23.1</v>
      </c>
      <c r="N73" s="105">
        <v>118</v>
      </c>
      <c r="O73" s="173">
        <v>43.48</v>
      </c>
      <c r="P73" s="173">
        <v>6.25</v>
      </c>
      <c r="Q73" s="173">
        <v>10.6</v>
      </c>
      <c r="R73" s="173">
        <v>57.8</v>
      </c>
      <c r="S73" s="173">
        <v>1.8</v>
      </c>
      <c r="T73" s="173"/>
      <c r="U73" s="173">
        <v>0.13</v>
      </c>
      <c r="V73" s="173">
        <v>0.14000000000000001</v>
      </c>
      <c r="W73" s="252"/>
    </row>
    <row r="74" spans="1:26" ht="30" customHeight="1" x14ac:dyDescent="0.25">
      <c r="A74" s="73"/>
      <c r="B74" s="73"/>
      <c r="C74" s="73"/>
      <c r="D74" s="73"/>
      <c r="E74" s="73"/>
      <c r="F74" s="29"/>
      <c r="G74" s="416" t="s">
        <v>38</v>
      </c>
      <c r="H74" s="417"/>
      <c r="I74" s="346">
        <v>50</v>
      </c>
      <c r="J74" s="348"/>
      <c r="K74" s="9">
        <v>3.8</v>
      </c>
      <c r="L74" s="9">
        <v>0.8</v>
      </c>
      <c r="M74" s="9">
        <v>23.9</v>
      </c>
      <c r="N74" s="105">
        <v>117</v>
      </c>
      <c r="O74" s="173">
        <v>43</v>
      </c>
      <c r="P74" s="173">
        <v>6</v>
      </c>
      <c r="Q74" s="173">
        <v>10</v>
      </c>
      <c r="R74" s="173">
        <v>57</v>
      </c>
      <c r="S74" s="173">
        <v>1.8</v>
      </c>
      <c r="T74" s="173"/>
      <c r="U74" s="173">
        <v>0.13</v>
      </c>
      <c r="V74" s="173">
        <v>0.14000000000000001</v>
      </c>
      <c r="W74" s="127"/>
    </row>
    <row r="75" spans="1:26" x14ac:dyDescent="0.25">
      <c r="F75" s="10">
        <v>269</v>
      </c>
      <c r="G75" s="422" t="s">
        <v>68</v>
      </c>
      <c r="H75" s="422"/>
      <c r="I75" s="337">
        <v>200</v>
      </c>
      <c r="J75" s="337"/>
      <c r="K75" s="3">
        <v>2.3199999999999998</v>
      </c>
      <c r="L75" s="3">
        <v>2.56</v>
      </c>
      <c r="M75" s="3">
        <v>13.72</v>
      </c>
      <c r="N75" s="43">
        <v>87</v>
      </c>
      <c r="O75" s="173">
        <v>154</v>
      </c>
      <c r="P75" s="173">
        <v>126</v>
      </c>
      <c r="Q75" s="173">
        <v>15</v>
      </c>
      <c r="R75" s="173">
        <v>92</v>
      </c>
      <c r="S75" s="173">
        <v>0.41</v>
      </c>
      <c r="T75" s="173">
        <v>10</v>
      </c>
      <c r="U75" s="173">
        <v>0.04</v>
      </c>
      <c r="V75" s="173">
        <v>0.16</v>
      </c>
      <c r="W75" s="173">
        <v>1.33</v>
      </c>
    </row>
    <row r="76" spans="1:26" x14ac:dyDescent="0.25">
      <c r="F76" s="4"/>
      <c r="G76" s="384" t="s">
        <v>42</v>
      </c>
      <c r="H76" s="384"/>
      <c r="I76" s="341">
        <f>I68+I69+I70+I73+I74+I75</f>
        <v>800</v>
      </c>
      <c r="J76" s="342"/>
      <c r="K76" s="3">
        <f>SUM(K68:K75)</f>
        <v>28.110000000000003</v>
      </c>
      <c r="L76" s="3">
        <f>SUM(L68:L75)</f>
        <v>22.919999999999998</v>
      </c>
      <c r="M76" s="3">
        <f>SUM(M68:M75)</f>
        <v>107.91</v>
      </c>
      <c r="N76" s="43">
        <f>SUM(N68:N75)</f>
        <v>776.44</v>
      </c>
      <c r="O76" s="252">
        <f>SUM(O68:O75)</f>
        <v>1833.48</v>
      </c>
      <c r="P76" s="252">
        <f t="shared" ref="P76:W76" si="3">SUM(P68:P75)</f>
        <v>274.25</v>
      </c>
      <c r="Q76" s="252">
        <f t="shared" si="3"/>
        <v>128.80000000000001</v>
      </c>
      <c r="R76" s="252">
        <f t="shared" si="3"/>
        <v>488.5</v>
      </c>
      <c r="S76" s="252">
        <f t="shared" si="3"/>
        <v>7.5</v>
      </c>
      <c r="T76" s="252">
        <f t="shared" si="3"/>
        <v>27.5</v>
      </c>
      <c r="U76" s="252">
        <f t="shared" si="3"/>
        <v>0.69000000000000006</v>
      </c>
      <c r="V76" s="252">
        <f t="shared" si="3"/>
        <v>2.3800000000000003</v>
      </c>
      <c r="W76" s="252">
        <f t="shared" si="3"/>
        <v>48.779999999999994</v>
      </c>
    </row>
    <row r="77" spans="1:26" x14ac:dyDescent="0.25">
      <c r="F77" s="48"/>
      <c r="G77" s="26"/>
      <c r="H77" s="26"/>
      <c r="I77" s="27"/>
      <c r="J77" s="27"/>
      <c r="K77" s="27"/>
      <c r="L77" s="27"/>
      <c r="M77" s="27"/>
      <c r="N77" s="168">
        <f>N76/N85</f>
        <v>0.271137433476275</v>
      </c>
      <c r="O77" s="127"/>
      <c r="P77" s="127"/>
      <c r="Q77" s="127"/>
      <c r="R77" s="127"/>
      <c r="S77" s="127"/>
      <c r="T77" s="127"/>
      <c r="U77" s="146"/>
      <c r="V77" s="169"/>
      <c r="W77" s="135"/>
    </row>
    <row r="78" spans="1:26" x14ac:dyDescent="0.25">
      <c r="F78" s="48"/>
      <c r="G78" s="41" t="s">
        <v>70</v>
      </c>
      <c r="H78" s="42"/>
      <c r="I78" s="3"/>
      <c r="J78" s="43">
        <v>6</v>
      </c>
      <c r="K78" s="27"/>
      <c r="L78" s="27"/>
      <c r="M78" s="27"/>
      <c r="N78" s="168"/>
      <c r="O78" s="127"/>
      <c r="P78" s="127"/>
      <c r="Q78" s="127"/>
      <c r="R78" s="127"/>
      <c r="S78" s="127"/>
      <c r="T78" s="127"/>
      <c r="U78" s="146"/>
      <c r="V78" s="169"/>
      <c r="W78" s="135"/>
    </row>
    <row r="79" spans="1:26" x14ac:dyDescent="0.25">
      <c r="F79" s="333" t="s">
        <v>71</v>
      </c>
      <c r="G79" s="333"/>
      <c r="H79" s="333"/>
      <c r="I79" s="333"/>
      <c r="J79" s="333"/>
      <c r="K79" s="333"/>
      <c r="L79" s="333"/>
      <c r="M79" s="333"/>
      <c r="N79" s="346"/>
      <c r="O79" s="127"/>
      <c r="P79" s="127"/>
      <c r="Q79" s="127"/>
      <c r="R79" s="127"/>
      <c r="S79" s="127"/>
      <c r="T79" s="127"/>
      <c r="U79" s="127"/>
      <c r="V79" s="127"/>
      <c r="W79" s="127"/>
    </row>
    <row r="80" spans="1:26" x14ac:dyDescent="0.25">
      <c r="F80" s="10">
        <v>245</v>
      </c>
      <c r="G80" s="449" t="s">
        <v>72</v>
      </c>
      <c r="H80" s="450"/>
      <c r="I80" s="337">
        <v>200</v>
      </c>
      <c r="J80" s="337"/>
      <c r="K80" s="3">
        <v>5.6</v>
      </c>
      <c r="L80" s="3">
        <v>5</v>
      </c>
      <c r="M80" s="3">
        <v>7.8</v>
      </c>
      <c r="N80" s="43">
        <v>100</v>
      </c>
      <c r="O80" s="130">
        <v>292</v>
      </c>
      <c r="P80" s="130">
        <v>240</v>
      </c>
      <c r="Q80" s="130">
        <v>28</v>
      </c>
      <c r="R80" s="130">
        <v>180</v>
      </c>
      <c r="S80" s="130">
        <v>0.2</v>
      </c>
      <c r="T80" s="130">
        <v>40</v>
      </c>
      <c r="U80" s="130">
        <v>0.08</v>
      </c>
      <c r="V80" s="130">
        <v>0.34</v>
      </c>
      <c r="W80" s="130">
        <v>1.4</v>
      </c>
    </row>
    <row r="81" spans="6:23" ht="15.75" x14ac:dyDescent="0.25">
      <c r="F81" s="9">
        <v>332</v>
      </c>
      <c r="G81" s="451" t="s">
        <v>286</v>
      </c>
      <c r="H81" s="452"/>
      <c r="I81" s="107">
        <v>35</v>
      </c>
      <c r="J81" s="126">
        <v>33</v>
      </c>
      <c r="K81" s="9">
        <v>2.81</v>
      </c>
      <c r="L81" s="9">
        <v>5.47</v>
      </c>
      <c r="M81" s="9">
        <v>0.05</v>
      </c>
      <c r="N81" s="105">
        <v>60.48</v>
      </c>
      <c r="O81" s="173">
        <v>52</v>
      </c>
      <c r="P81" s="173">
        <v>12.5</v>
      </c>
      <c r="Q81" s="173">
        <v>10.5</v>
      </c>
      <c r="R81" s="173">
        <v>52.2</v>
      </c>
      <c r="S81" s="173"/>
      <c r="T81" s="173">
        <v>17.7</v>
      </c>
      <c r="U81" s="173">
        <v>0.05</v>
      </c>
      <c r="V81" s="173">
        <v>0.04</v>
      </c>
      <c r="W81" s="127"/>
    </row>
    <row r="82" spans="6:23" ht="24.75" customHeight="1" x14ac:dyDescent="0.25">
      <c r="F82" s="4"/>
      <c r="G82" s="415" t="s">
        <v>38</v>
      </c>
      <c r="H82" s="415"/>
      <c r="I82" s="346">
        <v>20</v>
      </c>
      <c r="J82" s="348"/>
      <c r="K82" s="9">
        <v>1.5</v>
      </c>
      <c r="L82" s="9">
        <v>0.3</v>
      </c>
      <c r="M82" s="9">
        <v>9.5</v>
      </c>
      <c r="N82" s="105">
        <v>47</v>
      </c>
      <c r="O82" s="200">
        <v>17.2</v>
      </c>
      <c r="P82" s="200">
        <v>2.4</v>
      </c>
      <c r="Q82" s="200">
        <v>4</v>
      </c>
      <c r="R82" s="200">
        <v>23</v>
      </c>
      <c r="S82" s="200">
        <v>0.7</v>
      </c>
      <c r="T82" s="200"/>
      <c r="U82" s="200">
        <v>0.05</v>
      </c>
      <c r="V82" s="200">
        <v>5.5E-2</v>
      </c>
      <c r="W82" s="169"/>
    </row>
    <row r="83" spans="6:23" ht="12.75" customHeight="1" x14ac:dyDescent="0.25">
      <c r="F83" s="4"/>
      <c r="G83" s="384" t="s">
        <v>42</v>
      </c>
      <c r="H83" s="384"/>
      <c r="I83" s="341">
        <f>I80+I82</f>
        <v>220</v>
      </c>
      <c r="J83" s="342"/>
      <c r="K83" s="3">
        <f>SUM(K80:K82)</f>
        <v>9.91</v>
      </c>
      <c r="L83" s="3">
        <f>SUM(L80:L82)</f>
        <v>10.77</v>
      </c>
      <c r="M83" s="3">
        <f>SUM(M80:M82)</f>
        <v>17.350000000000001</v>
      </c>
      <c r="N83" s="43">
        <f>SUM(N80:N82)</f>
        <v>207.48</v>
      </c>
      <c r="O83" s="252">
        <f>SUM(O80:O82)</f>
        <v>361.2</v>
      </c>
      <c r="P83" s="252">
        <f t="shared" ref="P83:W83" si="4">SUM(P80:P82)</f>
        <v>254.9</v>
      </c>
      <c r="Q83" s="252">
        <f t="shared" si="4"/>
        <v>42.5</v>
      </c>
      <c r="R83" s="252">
        <f t="shared" si="4"/>
        <v>255.2</v>
      </c>
      <c r="S83" s="252">
        <f t="shared" si="4"/>
        <v>0.89999999999999991</v>
      </c>
      <c r="T83" s="252">
        <f t="shared" si="4"/>
        <v>57.7</v>
      </c>
      <c r="U83" s="252">
        <f t="shared" si="4"/>
        <v>0.18</v>
      </c>
      <c r="V83" s="252">
        <f t="shared" si="4"/>
        <v>0.435</v>
      </c>
      <c r="W83" s="252">
        <f t="shared" si="4"/>
        <v>1.4</v>
      </c>
    </row>
    <row r="84" spans="6:23" ht="12" customHeight="1" x14ac:dyDescent="0.25">
      <c r="F84" s="4"/>
      <c r="G84" s="385"/>
      <c r="H84" s="385"/>
      <c r="I84" s="3"/>
      <c r="J84" s="3"/>
      <c r="K84" s="3"/>
      <c r="L84" s="3"/>
      <c r="M84" s="3"/>
      <c r="N84" s="192">
        <f>N83/N85</f>
        <v>7.2453241329217363E-2</v>
      </c>
      <c r="O84" s="127"/>
      <c r="P84" s="127"/>
      <c r="Q84" s="127"/>
      <c r="R84" s="127"/>
      <c r="S84" s="127"/>
      <c r="T84" s="127"/>
      <c r="U84" s="127"/>
      <c r="V84" s="127"/>
      <c r="W84" s="252"/>
    </row>
    <row r="85" spans="6:23" ht="16.5" customHeight="1" x14ac:dyDescent="0.25">
      <c r="F85" s="4"/>
      <c r="G85" s="448" t="s">
        <v>73</v>
      </c>
      <c r="H85" s="448"/>
      <c r="I85" s="346">
        <f>I27+I33+I59+I65+I76+I83</f>
        <v>3060</v>
      </c>
      <c r="J85" s="387"/>
      <c r="K85" s="238">
        <f>K27+K33+K59+K65+K76+K83</f>
        <v>92.94</v>
      </c>
      <c r="L85" s="238">
        <f>L27+L33+L59+L65+L76+L83</f>
        <v>83.05</v>
      </c>
      <c r="M85" s="238">
        <f>M27+M33+M59+M65+M76+M83</f>
        <v>455.28</v>
      </c>
      <c r="N85" s="239">
        <f>N27+N33+N59+N65+N76+N83</f>
        <v>2863.64</v>
      </c>
      <c r="O85" s="239">
        <f t="shared" ref="O85:W85" si="5">O27+O33+O59+O65+O76+O83</f>
        <v>4302.96</v>
      </c>
      <c r="P85" s="239">
        <f t="shared" si="5"/>
        <v>1244.52</v>
      </c>
      <c r="Q85" s="239">
        <f t="shared" si="5"/>
        <v>425.06</v>
      </c>
      <c r="R85" s="239">
        <f t="shared" si="5"/>
        <v>1572.14</v>
      </c>
      <c r="S85" s="239">
        <f t="shared" si="5"/>
        <v>108.49000000000001</v>
      </c>
      <c r="T85" s="239">
        <f t="shared" si="5"/>
        <v>407.8</v>
      </c>
      <c r="U85" s="239">
        <f t="shared" si="5"/>
        <v>1.732</v>
      </c>
      <c r="V85" s="239">
        <f t="shared" si="5"/>
        <v>3.9640000000000009</v>
      </c>
      <c r="W85" s="239">
        <f t="shared" si="5"/>
        <v>116.21000000000001</v>
      </c>
    </row>
    <row r="86" spans="6:23" ht="1.5" hidden="1" customHeight="1" x14ac:dyDescent="0.3">
      <c r="G86" s="139"/>
      <c r="H86" s="139"/>
      <c r="I86" s="15"/>
      <c r="J86" s="11"/>
      <c r="T86" s="5"/>
      <c r="U86" s="45"/>
    </row>
    <row r="87" spans="6:23" ht="18.75" hidden="1" x14ac:dyDescent="0.3">
      <c r="G87" s="139"/>
      <c r="H87" s="139"/>
      <c r="I87" s="15"/>
      <c r="J87" s="11"/>
      <c r="K87" s="64"/>
      <c r="L87" s="64"/>
      <c r="M87" s="64"/>
      <c r="T87" s="5"/>
      <c r="U87" s="32"/>
      <c r="V87" s="11"/>
      <c r="W87" s="11"/>
    </row>
    <row r="88" spans="6:23" ht="18.75" hidden="1" x14ac:dyDescent="0.3">
      <c r="G88" s="139"/>
      <c r="H88" s="139"/>
      <c r="I88" s="15"/>
      <c r="J88" s="11"/>
      <c r="K88" s="149"/>
      <c r="L88" s="149"/>
      <c r="M88" s="149"/>
      <c r="T88" s="5"/>
      <c r="U88" s="69"/>
      <c r="V88" s="11"/>
      <c r="W88" s="15"/>
    </row>
    <row r="89" spans="6:23" ht="18.75" hidden="1" x14ac:dyDescent="0.3">
      <c r="G89" s="139"/>
      <c r="H89" s="139"/>
      <c r="I89" s="15"/>
      <c r="J89" s="11"/>
      <c r="T89" s="5"/>
      <c r="U89" s="69"/>
      <c r="V89" s="11"/>
      <c r="W89" s="15"/>
    </row>
    <row r="90" spans="6:23" x14ac:dyDescent="0.25">
      <c r="T90" s="5"/>
      <c r="U90" s="69"/>
      <c r="V90" s="11"/>
      <c r="W90" s="15"/>
    </row>
    <row r="91" spans="6:23" x14ac:dyDescent="0.25">
      <c r="R91" s="5"/>
      <c r="S91" s="34"/>
      <c r="T91" s="34"/>
      <c r="V91" s="11"/>
      <c r="W91" s="11"/>
    </row>
    <row r="92" spans="6:23" x14ac:dyDescent="0.25">
      <c r="T92" s="5"/>
      <c r="U92" s="32"/>
      <c r="V92" s="11"/>
      <c r="W92" s="11"/>
    </row>
    <row r="93" spans="6:23" x14ac:dyDescent="0.25">
      <c r="T93" s="5"/>
      <c r="U93" s="32"/>
      <c r="V93" s="11"/>
      <c r="W93" s="1"/>
    </row>
  </sheetData>
  <sheetProtection selectLockedCells="1" selectUnlockedCells="1"/>
  <mergeCells count="109">
    <mergeCell ref="G39:H39"/>
    <mergeCell ref="I38:J38"/>
    <mergeCell ref="I27:J27"/>
    <mergeCell ref="I59:J59"/>
    <mergeCell ref="I76:J76"/>
    <mergeCell ref="I83:J83"/>
    <mergeCell ref="G54:H54"/>
    <mergeCell ref="G27:H27"/>
    <mergeCell ref="F29:N29"/>
    <mergeCell ref="G30:H30"/>
    <mergeCell ref="I85:J85"/>
    <mergeCell ref="G38:H38"/>
    <mergeCell ref="G37:H37"/>
    <mergeCell ref="F1:N3"/>
    <mergeCell ref="F4:N4"/>
    <mergeCell ref="F5:N5"/>
    <mergeCell ref="F13:F15"/>
    <mergeCell ref="G13:H15"/>
    <mergeCell ref="I13:J13"/>
    <mergeCell ref="K13:M14"/>
    <mergeCell ref="N13:N15"/>
    <mergeCell ref="I14:I15"/>
    <mergeCell ref="J14:J15"/>
    <mergeCell ref="F16:N16"/>
    <mergeCell ref="G17:H17"/>
    <mergeCell ref="I17:J17"/>
    <mergeCell ref="G18:H18"/>
    <mergeCell ref="G19:H19"/>
    <mergeCell ref="G20:H20"/>
    <mergeCell ref="G21:H21"/>
    <mergeCell ref="G22:H22"/>
    <mergeCell ref="G23:H23"/>
    <mergeCell ref="I23:J23"/>
    <mergeCell ref="G24:H24"/>
    <mergeCell ref="G25:H25"/>
    <mergeCell ref="I25:J25"/>
    <mergeCell ref="G26:H26"/>
    <mergeCell ref="I26:J26"/>
    <mergeCell ref="F35:N35"/>
    <mergeCell ref="I37:J37"/>
    <mergeCell ref="G31:H31"/>
    <mergeCell ref="I31:J31"/>
    <mergeCell ref="I32:J32"/>
    <mergeCell ref="I33:J33"/>
    <mergeCell ref="G36:H36"/>
    <mergeCell ref="G47:H47"/>
    <mergeCell ref="I47:J47"/>
    <mergeCell ref="G48:H48"/>
    <mergeCell ref="I48:J48"/>
    <mergeCell ref="G49:H49"/>
    <mergeCell ref="G46:H46"/>
    <mergeCell ref="G45:H45"/>
    <mergeCell ref="I44:J44"/>
    <mergeCell ref="G44:H44"/>
    <mergeCell ref="G50:H50"/>
    <mergeCell ref="G55:H55"/>
    <mergeCell ref="G57:H57"/>
    <mergeCell ref="I57:J57"/>
    <mergeCell ref="G51:H51"/>
    <mergeCell ref="G52:H52"/>
    <mergeCell ref="G53:H53"/>
    <mergeCell ref="G56:H56"/>
    <mergeCell ref="I56:J56"/>
    <mergeCell ref="G58:H58"/>
    <mergeCell ref="I58:J58"/>
    <mergeCell ref="G64:H64"/>
    <mergeCell ref="G59:H59"/>
    <mergeCell ref="F61:N61"/>
    <mergeCell ref="G62:H62"/>
    <mergeCell ref="I62:J62"/>
    <mergeCell ref="G63:H63"/>
    <mergeCell ref="G69:H69"/>
    <mergeCell ref="I69:J69"/>
    <mergeCell ref="G70:H70"/>
    <mergeCell ref="I70:J70"/>
    <mergeCell ref="I63:J63"/>
    <mergeCell ref="G65:H65"/>
    <mergeCell ref="F67:N67"/>
    <mergeCell ref="G68:H68"/>
    <mergeCell ref="I68:J68"/>
    <mergeCell ref="I65:J65"/>
    <mergeCell ref="G71:H71"/>
    <mergeCell ref="G72:H72"/>
    <mergeCell ref="G74:H74"/>
    <mergeCell ref="G75:H75"/>
    <mergeCell ref="I75:J75"/>
    <mergeCell ref="I73:J73"/>
    <mergeCell ref="G73:H73"/>
    <mergeCell ref="I74:J74"/>
    <mergeCell ref="G84:H84"/>
    <mergeCell ref="G85:H85"/>
    <mergeCell ref="G76:H76"/>
    <mergeCell ref="F79:N79"/>
    <mergeCell ref="G80:H80"/>
    <mergeCell ref="I80:J80"/>
    <mergeCell ref="G82:H82"/>
    <mergeCell ref="G83:H83"/>
    <mergeCell ref="G81:H81"/>
    <mergeCell ref="I82:J82"/>
    <mergeCell ref="O13:W14"/>
    <mergeCell ref="G40:H40"/>
    <mergeCell ref="G41:H41"/>
    <mergeCell ref="I43:J43"/>
    <mergeCell ref="G43:H43"/>
    <mergeCell ref="G42:H42"/>
    <mergeCell ref="I36:J36"/>
    <mergeCell ref="I30:J30"/>
    <mergeCell ref="G32:H32"/>
    <mergeCell ref="G33:H33"/>
  </mergeCells>
  <pageMargins left="0.7" right="0.7" top="0.75" bottom="0.75" header="0.51180555555555551" footer="0.51180555555555551"/>
  <pageSetup paperSize="9" firstPageNumber="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3"/>
  <sheetViews>
    <sheetView view="pageBreakPreview" topLeftCell="F74" zoomScaleNormal="160" zoomScaleSheetLayoutView="100" workbookViewId="0">
      <selection activeCell="W59" sqref="W59"/>
    </sheetView>
  </sheetViews>
  <sheetFormatPr defaultRowHeight="15" x14ac:dyDescent="0.25"/>
  <cols>
    <col min="1" max="5" width="0" hidden="1" customWidth="1"/>
    <col min="6" max="6" width="6" style="74" customWidth="1"/>
    <col min="8" max="8" width="17.140625" customWidth="1"/>
    <col min="9" max="9" width="7.28515625" customWidth="1"/>
    <col min="10" max="10" width="6.7109375" customWidth="1"/>
    <col min="11" max="11" width="7.42578125" customWidth="1"/>
    <col min="12" max="12" width="7.5703125" customWidth="1"/>
    <col min="13" max="13" width="10.7109375" customWidth="1"/>
    <col min="14" max="14" width="10" customWidth="1"/>
    <col min="15" max="15" width="9.140625" hidden="1" customWidth="1"/>
    <col min="16" max="16" width="6.28515625" customWidth="1"/>
    <col min="17" max="17" width="6.140625" customWidth="1"/>
    <col min="18" max="18" width="4.7109375" customWidth="1"/>
    <col min="19" max="19" width="6.140625" customWidth="1"/>
    <col min="20" max="20" width="4.7109375" customWidth="1"/>
    <col min="21" max="21" width="5.85546875" customWidth="1"/>
    <col min="22" max="22" width="5.7109375" customWidth="1"/>
    <col min="23" max="23" width="5.85546875" customWidth="1"/>
    <col min="24" max="24" width="4.7109375" customWidth="1"/>
    <col min="30" max="30" width="22.42578125" customWidth="1"/>
  </cols>
  <sheetData>
    <row r="1" spans="1:24" ht="15" customHeight="1" x14ac:dyDescent="0.25">
      <c r="A1" s="51"/>
      <c r="B1" s="52"/>
      <c r="C1" s="52"/>
      <c r="D1" s="52"/>
      <c r="E1" s="52"/>
      <c r="F1" s="320" t="s">
        <v>260</v>
      </c>
      <c r="G1" s="320"/>
      <c r="H1" s="320"/>
      <c r="I1" s="320"/>
      <c r="J1" s="320"/>
      <c r="K1" s="320"/>
      <c r="L1" s="320"/>
      <c r="M1" s="320"/>
      <c r="N1" s="320"/>
    </row>
    <row r="2" spans="1:24" x14ac:dyDescent="0.25">
      <c r="A2" s="52"/>
      <c r="B2" s="52"/>
      <c r="C2" s="52"/>
      <c r="D2" s="52"/>
      <c r="E2" s="52"/>
      <c r="F2" s="320"/>
      <c r="G2" s="320"/>
      <c r="H2" s="320"/>
      <c r="I2" s="320"/>
      <c r="J2" s="320"/>
      <c r="K2" s="320"/>
      <c r="L2" s="320"/>
      <c r="M2" s="320"/>
      <c r="N2" s="320"/>
    </row>
    <row r="3" spans="1:24" x14ac:dyDescent="0.25">
      <c r="A3" s="52"/>
      <c r="B3" s="52"/>
      <c r="C3" s="52"/>
      <c r="D3" s="52"/>
      <c r="E3" s="52"/>
      <c r="F3" s="320"/>
      <c r="G3" s="320"/>
      <c r="H3" s="320"/>
      <c r="I3" s="320"/>
      <c r="J3" s="320"/>
      <c r="K3" s="320"/>
      <c r="L3" s="320"/>
      <c r="M3" s="320"/>
      <c r="N3" s="320"/>
    </row>
    <row r="4" spans="1:24" ht="18" customHeight="1" x14ac:dyDescent="0.25">
      <c r="F4" s="321" t="s">
        <v>298</v>
      </c>
      <c r="G4" s="321"/>
      <c r="H4" s="321"/>
      <c r="I4" s="321"/>
      <c r="J4" s="321"/>
      <c r="K4" s="321"/>
      <c r="L4" s="321"/>
      <c r="M4" s="321"/>
      <c r="N4" s="321"/>
    </row>
    <row r="5" spans="1:24" ht="17.25" customHeight="1" x14ac:dyDescent="0.25">
      <c r="F5" s="321" t="s">
        <v>125</v>
      </c>
      <c r="G5" s="321"/>
      <c r="H5" s="321"/>
      <c r="I5" s="321"/>
      <c r="J5" s="321"/>
      <c r="K5" s="321"/>
      <c r="L5" s="321"/>
      <c r="M5" s="321"/>
      <c r="N5" s="321"/>
    </row>
    <row r="6" spans="1:24" ht="9" hidden="1" customHeight="1" x14ac:dyDescent="0.3">
      <c r="G6" s="16"/>
    </row>
    <row r="7" spans="1:24" hidden="1" x14ac:dyDescent="0.25">
      <c r="F7" s="117" t="s">
        <v>208</v>
      </c>
      <c r="G7" s="118"/>
      <c r="H7" s="118"/>
      <c r="I7" s="96"/>
      <c r="J7" s="96"/>
      <c r="K7" s="96"/>
      <c r="L7" s="96"/>
      <c r="M7" s="96"/>
    </row>
    <row r="8" spans="1:24" hidden="1" x14ac:dyDescent="0.25">
      <c r="F8" s="116" t="s">
        <v>19</v>
      </c>
      <c r="G8" s="96"/>
      <c r="H8" s="96"/>
      <c r="I8" s="96"/>
      <c r="J8" s="96"/>
      <c r="K8" s="96"/>
      <c r="L8" s="96"/>
      <c r="M8" s="96"/>
    </row>
    <row r="9" spans="1:24" hidden="1" x14ac:dyDescent="0.25">
      <c r="F9" s="116" t="s">
        <v>20</v>
      </c>
      <c r="G9" s="96"/>
      <c r="H9" s="96"/>
      <c r="I9" s="96"/>
      <c r="J9" s="96"/>
      <c r="K9" s="96"/>
      <c r="L9" s="96"/>
      <c r="M9" s="96"/>
    </row>
    <row r="10" spans="1:24" hidden="1" x14ac:dyDescent="0.25">
      <c r="F10" s="116" t="s">
        <v>21</v>
      </c>
      <c r="G10" s="96"/>
      <c r="H10" s="96"/>
      <c r="I10" s="96"/>
      <c r="J10" s="96"/>
      <c r="K10" s="96"/>
      <c r="L10" s="96"/>
      <c r="M10" s="96"/>
    </row>
    <row r="11" spans="1:24" hidden="1" x14ac:dyDescent="0.25">
      <c r="F11" s="116" t="s">
        <v>22</v>
      </c>
      <c r="G11" s="96"/>
      <c r="H11" s="96"/>
      <c r="I11" s="96"/>
      <c r="J11" s="96"/>
      <c r="K11" s="96"/>
      <c r="L11" s="96"/>
      <c r="M11" s="96"/>
    </row>
    <row r="12" spans="1:24" hidden="1" x14ac:dyDescent="0.25">
      <c r="F12" s="116" t="s">
        <v>23</v>
      </c>
      <c r="G12" s="96"/>
      <c r="H12" s="96"/>
      <c r="I12" s="96"/>
      <c r="J12" s="96"/>
      <c r="K12" s="96"/>
      <c r="L12" s="96"/>
      <c r="M12" s="96"/>
    </row>
    <row r="13" spans="1:24" ht="6.75" customHeight="1" x14ac:dyDescent="0.25"/>
    <row r="14" spans="1:24" ht="15" customHeight="1" x14ac:dyDescent="0.25">
      <c r="F14" s="353" t="s">
        <v>24</v>
      </c>
      <c r="G14" s="399" t="s">
        <v>25</v>
      </c>
      <c r="H14" s="399"/>
      <c r="I14" s="400" t="s">
        <v>26</v>
      </c>
      <c r="J14" s="400"/>
      <c r="K14" s="398" t="s">
        <v>12</v>
      </c>
      <c r="L14" s="398"/>
      <c r="M14" s="398"/>
      <c r="N14" s="399" t="s">
        <v>13</v>
      </c>
      <c r="P14" s="327" t="s">
        <v>336</v>
      </c>
      <c r="Q14" s="328"/>
      <c r="R14" s="328"/>
      <c r="S14" s="328"/>
      <c r="T14" s="328"/>
      <c r="U14" s="328"/>
      <c r="V14" s="328"/>
      <c r="W14" s="328"/>
      <c r="X14" s="329"/>
    </row>
    <row r="15" spans="1:24" ht="15" customHeight="1" x14ac:dyDescent="0.25">
      <c r="F15" s="353"/>
      <c r="G15" s="399"/>
      <c r="H15" s="399"/>
      <c r="I15" s="399" t="s">
        <v>27</v>
      </c>
      <c r="J15" s="399" t="s">
        <v>28</v>
      </c>
      <c r="K15" s="398"/>
      <c r="L15" s="398"/>
      <c r="M15" s="398"/>
      <c r="N15" s="399"/>
      <c r="P15" s="454"/>
      <c r="Q15" s="444"/>
      <c r="R15" s="444"/>
      <c r="S15" s="444"/>
      <c r="T15" s="444"/>
      <c r="U15" s="444"/>
      <c r="V15" s="444"/>
      <c r="W15" s="444"/>
      <c r="X15" s="445"/>
    </row>
    <row r="16" spans="1:24" x14ac:dyDescent="0.25">
      <c r="F16" s="353"/>
      <c r="G16" s="399"/>
      <c r="H16" s="399"/>
      <c r="I16" s="399"/>
      <c r="J16" s="399"/>
      <c r="K16" s="10" t="s">
        <v>14</v>
      </c>
      <c r="L16" s="10" t="s">
        <v>15</v>
      </c>
      <c r="M16" s="10" t="s">
        <v>16</v>
      </c>
      <c r="N16" s="399"/>
      <c r="P16" s="196" t="s">
        <v>331</v>
      </c>
      <c r="Q16" s="196" t="s">
        <v>332</v>
      </c>
      <c r="R16" s="196" t="s">
        <v>347</v>
      </c>
      <c r="S16" s="196" t="s">
        <v>348</v>
      </c>
      <c r="T16" s="196" t="s">
        <v>335</v>
      </c>
      <c r="U16" s="196" t="s">
        <v>337</v>
      </c>
      <c r="V16" s="196" t="s">
        <v>339</v>
      </c>
      <c r="W16" s="196" t="s">
        <v>340</v>
      </c>
      <c r="X16" s="130" t="s">
        <v>338</v>
      </c>
    </row>
    <row r="17" spans="6:36" x14ac:dyDescent="0.25">
      <c r="F17" s="333" t="s">
        <v>29</v>
      </c>
      <c r="G17" s="333"/>
      <c r="H17" s="333"/>
      <c r="I17" s="333"/>
      <c r="J17" s="333"/>
      <c r="K17" s="333"/>
      <c r="L17" s="333"/>
      <c r="M17" s="333"/>
      <c r="N17" s="333"/>
      <c r="P17" s="173"/>
      <c r="Q17" s="173"/>
      <c r="R17" s="173"/>
      <c r="S17" s="173"/>
      <c r="T17" s="173"/>
      <c r="U17" s="173"/>
      <c r="V17" s="173"/>
      <c r="W17" s="173"/>
      <c r="X17" s="173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6:36" ht="23.25" customHeight="1" x14ac:dyDescent="0.25">
      <c r="F18" s="29">
        <v>44</v>
      </c>
      <c r="G18" s="334" t="s">
        <v>355</v>
      </c>
      <c r="H18" s="334"/>
      <c r="I18" s="346">
        <v>250</v>
      </c>
      <c r="J18" s="348"/>
      <c r="K18" s="9">
        <v>5.15</v>
      </c>
      <c r="L18" s="9">
        <v>7.01</v>
      </c>
      <c r="M18" s="105">
        <v>23.05</v>
      </c>
      <c r="N18" s="107">
        <v>227.14</v>
      </c>
      <c r="P18" s="173">
        <v>183</v>
      </c>
      <c r="Q18" s="173">
        <v>159</v>
      </c>
      <c r="R18" s="173">
        <v>17.600000000000001</v>
      </c>
      <c r="S18" s="173">
        <v>113</v>
      </c>
      <c r="T18" s="173">
        <v>0.15</v>
      </c>
      <c r="U18" s="173">
        <v>33</v>
      </c>
      <c r="V18" s="173">
        <v>0.04</v>
      </c>
      <c r="W18" s="173">
        <v>0.17</v>
      </c>
      <c r="X18" s="173">
        <v>0.8</v>
      </c>
      <c r="Z18" s="122"/>
      <c r="AA18" s="431"/>
      <c r="AB18" s="431"/>
      <c r="AC18" s="321"/>
      <c r="AD18" s="321"/>
      <c r="AE18" s="120"/>
      <c r="AF18" s="120"/>
      <c r="AG18" s="120"/>
      <c r="AH18" s="120"/>
      <c r="AI18" s="11"/>
      <c r="AJ18" s="5"/>
    </row>
    <row r="19" spans="6:36" ht="64.5" hidden="1" customHeight="1" x14ac:dyDescent="0.25">
      <c r="F19" s="29"/>
      <c r="G19" s="377" t="s">
        <v>311</v>
      </c>
      <c r="H19" s="378"/>
      <c r="I19" s="10">
        <v>190</v>
      </c>
      <c r="J19" s="10">
        <v>200</v>
      </c>
      <c r="K19" s="3"/>
      <c r="L19" s="3"/>
      <c r="M19" s="43"/>
      <c r="N19" s="97"/>
      <c r="P19" s="173"/>
      <c r="Q19" s="173"/>
      <c r="R19" s="173"/>
      <c r="S19" s="173"/>
      <c r="T19" s="173"/>
      <c r="U19" s="173"/>
      <c r="V19" s="173"/>
      <c r="W19" s="173"/>
      <c r="X19" s="173"/>
      <c r="Z19" s="122"/>
      <c r="AA19" s="430"/>
      <c r="AB19" s="430"/>
      <c r="AC19" s="11"/>
      <c r="AD19" s="11"/>
      <c r="AE19" s="5"/>
      <c r="AF19" s="5"/>
      <c r="AG19" s="5"/>
      <c r="AH19" s="5"/>
      <c r="AI19" s="1"/>
      <c r="AJ19" s="5"/>
    </row>
    <row r="20" spans="6:36" x14ac:dyDescent="0.25">
      <c r="F20" s="29">
        <v>14</v>
      </c>
      <c r="G20" s="335" t="s">
        <v>36</v>
      </c>
      <c r="H20" s="335"/>
      <c r="I20" s="337">
        <v>10</v>
      </c>
      <c r="J20" s="337"/>
      <c r="K20" s="23">
        <v>7.0000000000000007E-2</v>
      </c>
      <c r="L20" s="23">
        <v>8.1999999999999993</v>
      </c>
      <c r="M20" s="23">
        <v>7.0000000000000007E-2</v>
      </c>
      <c r="N20" s="23">
        <v>74</v>
      </c>
      <c r="P20" s="173">
        <v>3</v>
      </c>
      <c r="Q20" s="173">
        <v>2.4</v>
      </c>
      <c r="R20" s="173"/>
      <c r="S20" s="173">
        <v>3</v>
      </c>
      <c r="T20" s="173">
        <v>0.02</v>
      </c>
      <c r="U20" s="173">
        <v>63</v>
      </c>
      <c r="V20" s="173"/>
      <c r="W20" s="173">
        <v>0.01</v>
      </c>
      <c r="X20" s="173"/>
      <c r="Y20" s="11"/>
      <c r="Z20" s="11"/>
      <c r="AA20" s="11"/>
      <c r="AB20" s="11"/>
      <c r="AC20" s="5"/>
      <c r="AD20" s="5"/>
      <c r="AE20" s="11"/>
      <c r="AF20" s="1"/>
      <c r="AG20" s="1"/>
      <c r="AH20" s="1"/>
      <c r="AI20" s="1"/>
      <c r="AJ20" s="67"/>
    </row>
    <row r="21" spans="6:36" x14ac:dyDescent="0.25">
      <c r="F21" s="8">
        <v>243</v>
      </c>
      <c r="G21" s="374" t="s">
        <v>313</v>
      </c>
      <c r="H21" s="374"/>
      <c r="I21" s="337">
        <v>50</v>
      </c>
      <c r="J21" s="337"/>
      <c r="K21" s="3">
        <v>12.5</v>
      </c>
      <c r="L21" s="3">
        <v>15.55</v>
      </c>
      <c r="M21" s="3">
        <v>0.25</v>
      </c>
      <c r="N21" s="3">
        <v>164</v>
      </c>
      <c r="P21" s="173">
        <v>76</v>
      </c>
      <c r="Q21" s="173">
        <v>15</v>
      </c>
      <c r="R21" s="173">
        <v>7.4</v>
      </c>
      <c r="S21" s="173">
        <v>50</v>
      </c>
      <c r="T21" s="173">
        <v>0.7</v>
      </c>
      <c r="U21" s="173">
        <v>18.7</v>
      </c>
      <c r="V21" s="173">
        <v>0.09</v>
      </c>
      <c r="W21" s="173">
        <v>7.0000000000000007E-2</v>
      </c>
      <c r="X21" s="173"/>
      <c r="Y21" s="11"/>
      <c r="Z21" s="11"/>
      <c r="AA21" s="11"/>
      <c r="AB21" s="11"/>
      <c r="AC21" s="5"/>
      <c r="AD21" s="5"/>
      <c r="AE21" s="11"/>
      <c r="AF21" s="11"/>
      <c r="AG21" s="11"/>
      <c r="AH21" s="11"/>
      <c r="AI21" s="11"/>
      <c r="AJ21" s="5"/>
    </row>
    <row r="22" spans="6:36" ht="20.25" customHeight="1" x14ac:dyDescent="0.3">
      <c r="F22" s="49"/>
      <c r="G22" s="334" t="s">
        <v>299</v>
      </c>
      <c r="H22" s="334"/>
      <c r="I22" s="346">
        <v>50</v>
      </c>
      <c r="J22" s="348"/>
      <c r="K22" s="9">
        <v>3.8</v>
      </c>
      <c r="L22" s="9">
        <v>1.46</v>
      </c>
      <c r="M22" s="9">
        <v>25.2</v>
      </c>
      <c r="N22" s="9">
        <v>131.5</v>
      </c>
      <c r="P22" s="173">
        <v>26.9</v>
      </c>
      <c r="Q22" s="173">
        <v>8.5</v>
      </c>
      <c r="R22" s="173">
        <v>6.5</v>
      </c>
      <c r="S22" s="173">
        <v>17.5</v>
      </c>
      <c r="T22" s="173">
        <v>0.6</v>
      </c>
      <c r="U22" s="174"/>
      <c r="V22" s="173">
        <v>0.05</v>
      </c>
      <c r="W22" s="173">
        <v>1.4999999999999999E-2</v>
      </c>
      <c r="X22" s="173"/>
      <c r="Z22" s="5"/>
      <c r="AA22" s="11"/>
      <c r="AB22" s="1"/>
      <c r="AC22" s="1"/>
      <c r="AD22" s="5"/>
      <c r="AE22" s="11"/>
      <c r="AF22" s="11"/>
      <c r="AG22" s="11"/>
      <c r="AH22" s="11"/>
      <c r="AI22" s="11"/>
      <c r="AJ22" s="36"/>
    </row>
    <row r="23" spans="6:36" ht="30" customHeight="1" x14ac:dyDescent="0.25">
      <c r="F23" s="29">
        <v>258</v>
      </c>
      <c r="G23" s="334" t="s">
        <v>39</v>
      </c>
      <c r="H23" s="334"/>
      <c r="I23" s="333">
        <v>200</v>
      </c>
      <c r="J23" s="333"/>
      <c r="K23" s="9">
        <v>2.9</v>
      </c>
      <c r="L23" s="9">
        <v>2.6</v>
      </c>
      <c r="M23" s="9">
        <v>16.100000000000001</v>
      </c>
      <c r="N23" s="9">
        <v>98.6</v>
      </c>
      <c r="P23" s="173">
        <v>46.2</v>
      </c>
      <c r="Q23" s="173">
        <v>25.7</v>
      </c>
      <c r="R23" s="173">
        <v>7</v>
      </c>
      <c r="S23" s="173">
        <v>45</v>
      </c>
      <c r="T23" s="173">
        <v>0.13</v>
      </c>
      <c r="U23" s="173">
        <v>40</v>
      </c>
      <c r="V23" s="173">
        <v>0.04</v>
      </c>
      <c r="W23" s="173">
        <v>0.1</v>
      </c>
      <c r="X23" s="173">
        <v>1.3</v>
      </c>
      <c r="AA23" s="5"/>
      <c r="AB23" s="5"/>
      <c r="AC23" s="11"/>
      <c r="AD23" s="31"/>
      <c r="AE23" s="11"/>
      <c r="AF23" s="11"/>
      <c r="AG23" s="11"/>
      <c r="AH23" s="11"/>
      <c r="AI23" s="11"/>
      <c r="AJ23" s="31"/>
    </row>
    <row r="24" spans="6:36" hidden="1" x14ac:dyDescent="0.25">
      <c r="F24" s="49"/>
      <c r="G24" s="350" t="s">
        <v>40</v>
      </c>
      <c r="H24" s="350"/>
      <c r="I24" s="8">
        <v>2</v>
      </c>
      <c r="J24" s="8">
        <v>2</v>
      </c>
      <c r="K24" s="3"/>
      <c r="L24" s="3"/>
      <c r="M24" s="3"/>
      <c r="N24" s="3"/>
      <c r="P24" s="173"/>
      <c r="Q24" s="173"/>
      <c r="R24" s="173"/>
      <c r="S24" s="173"/>
      <c r="T24" s="173"/>
      <c r="U24" s="173"/>
      <c r="V24" s="173"/>
      <c r="W24" s="173"/>
      <c r="X24" s="173"/>
      <c r="AA24" s="5"/>
      <c r="AB24" s="5"/>
      <c r="AC24" s="11"/>
      <c r="AD24" s="5"/>
      <c r="AE24" s="11"/>
      <c r="AF24" s="15"/>
      <c r="AG24" s="15"/>
      <c r="AH24" s="15"/>
      <c r="AI24" s="15"/>
      <c r="AJ24" s="5"/>
    </row>
    <row r="25" spans="6:36" hidden="1" x14ac:dyDescent="0.25">
      <c r="F25" s="49"/>
      <c r="G25" s="350" t="s">
        <v>41</v>
      </c>
      <c r="H25" s="350"/>
      <c r="I25" s="8">
        <v>107</v>
      </c>
      <c r="J25" s="8">
        <v>107</v>
      </c>
      <c r="K25" s="3"/>
      <c r="L25" s="3"/>
      <c r="M25" s="3"/>
      <c r="N25" s="3"/>
      <c r="P25" s="173"/>
      <c r="Q25" s="173"/>
      <c r="R25" s="173"/>
      <c r="S25" s="173"/>
      <c r="T25" s="173"/>
      <c r="U25" s="173"/>
      <c r="V25" s="173"/>
      <c r="W25" s="173"/>
      <c r="X25" s="173"/>
      <c r="AA25" s="5"/>
      <c r="AB25" s="5"/>
      <c r="AC25" s="5"/>
      <c r="AD25" s="32"/>
      <c r="AE25" s="11"/>
      <c r="AF25" s="11"/>
      <c r="AG25" s="11"/>
      <c r="AH25" s="11"/>
      <c r="AI25" s="11"/>
      <c r="AJ25" s="5"/>
    </row>
    <row r="26" spans="6:36" hidden="1" x14ac:dyDescent="0.25">
      <c r="F26" s="49"/>
      <c r="G26" s="350" t="s">
        <v>35</v>
      </c>
      <c r="H26" s="350"/>
      <c r="I26" s="8">
        <v>15</v>
      </c>
      <c r="J26" s="8">
        <v>15</v>
      </c>
      <c r="K26" s="3"/>
      <c r="L26" s="3"/>
      <c r="M26" s="3"/>
      <c r="N26" s="3"/>
      <c r="P26" s="173"/>
      <c r="Q26" s="173"/>
      <c r="R26" s="173"/>
      <c r="S26" s="173"/>
      <c r="T26" s="173"/>
      <c r="U26" s="173"/>
      <c r="V26" s="173"/>
      <c r="W26" s="173"/>
      <c r="X26" s="173"/>
      <c r="AB26" s="5"/>
      <c r="AC26" s="5"/>
      <c r="AD26" s="32"/>
      <c r="AE26" s="11"/>
      <c r="AF26" s="11"/>
      <c r="AG26" s="11"/>
      <c r="AH26" s="11"/>
      <c r="AI26" s="11"/>
      <c r="AJ26" s="31"/>
    </row>
    <row r="27" spans="6:36" hidden="1" x14ac:dyDescent="0.25">
      <c r="F27" s="49"/>
      <c r="G27" s="350" t="s">
        <v>33</v>
      </c>
      <c r="H27" s="350"/>
      <c r="I27" s="8">
        <v>100</v>
      </c>
      <c r="J27" s="8">
        <v>100</v>
      </c>
      <c r="K27" s="3"/>
      <c r="L27" s="3"/>
      <c r="M27" s="3"/>
      <c r="N27" s="3"/>
      <c r="P27" s="173"/>
      <c r="Q27" s="173"/>
      <c r="R27" s="173"/>
      <c r="S27" s="173"/>
      <c r="T27" s="173"/>
      <c r="U27" s="173"/>
      <c r="V27" s="173"/>
      <c r="W27" s="173"/>
      <c r="X27" s="173"/>
      <c r="AB27" s="5"/>
      <c r="AC27" s="5"/>
      <c r="AD27" s="5"/>
      <c r="AE27" s="11"/>
      <c r="AF27" s="11"/>
      <c r="AG27" s="11"/>
      <c r="AH27" s="11"/>
      <c r="AI27" s="11"/>
      <c r="AJ27" s="31"/>
    </row>
    <row r="28" spans="6:36" ht="18.75" x14ac:dyDescent="0.3">
      <c r="F28" s="49"/>
      <c r="G28" s="340" t="s">
        <v>42</v>
      </c>
      <c r="H28" s="340"/>
      <c r="I28" s="341">
        <f>I18+I20+I21+I22+I23</f>
        <v>560</v>
      </c>
      <c r="J28" s="342"/>
      <c r="K28" s="3">
        <f>SUM(K18:K27)</f>
        <v>24.419999999999998</v>
      </c>
      <c r="L28" s="3">
        <f>SUM(L18:L27)</f>
        <v>34.82</v>
      </c>
      <c r="M28" s="3">
        <f>SUM(M18:M27)</f>
        <v>64.67</v>
      </c>
      <c r="N28" s="3">
        <f>SUM(N18:N27)</f>
        <v>695.24</v>
      </c>
      <c r="P28" s="176">
        <f>SUM(P18:P27)</f>
        <v>335.09999999999997</v>
      </c>
      <c r="Q28" s="176">
        <f t="shared" ref="Q28:X28" si="0">SUM(Q18:Q27)</f>
        <v>210.6</v>
      </c>
      <c r="R28" s="176">
        <f t="shared" si="0"/>
        <v>38.5</v>
      </c>
      <c r="S28" s="176">
        <f t="shared" si="0"/>
        <v>228.5</v>
      </c>
      <c r="T28" s="176">
        <f t="shared" si="0"/>
        <v>1.5999999999999996</v>
      </c>
      <c r="U28" s="176">
        <f t="shared" si="0"/>
        <v>154.69999999999999</v>
      </c>
      <c r="V28" s="176">
        <f t="shared" si="0"/>
        <v>0.22</v>
      </c>
      <c r="W28" s="176">
        <f t="shared" si="0"/>
        <v>0.36499999999999999</v>
      </c>
      <c r="X28" s="176">
        <f t="shared" si="0"/>
        <v>2.1</v>
      </c>
      <c r="AB28" s="5"/>
      <c r="AC28" s="5"/>
      <c r="AD28" s="36"/>
      <c r="AE28" s="11"/>
      <c r="AF28" s="11"/>
      <c r="AG28" s="11"/>
      <c r="AH28" s="11"/>
      <c r="AI28" s="11"/>
      <c r="AJ28" s="31"/>
    </row>
    <row r="29" spans="6:36" ht="18.75" x14ac:dyDescent="0.3">
      <c r="F29" s="75"/>
      <c r="G29" s="26"/>
      <c r="H29" s="26"/>
      <c r="I29" s="27"/>
      <c r="J29" s="27"/>
      <c r="K29" s="27"/>
      <c r="L29" s="27"/>
      <c r="M29" s="27"/>
      <c r="N29" s="28">
        <f>N28/N119</f>
        <v>0.21116125936230057</v>
      </c>
      <c r="P29" s="173"/>
      <c r="Q29" s="173"/>
      <c r="R29" s="173"/>
      <c r="S29" s="173"/>
      <c r="T29" s="173"/>
      <c r="U29" s="173"/>
      <c r="V29" s="173"/>
      <c r="W29" s="173"/>
      <c r="X29" s="173"/>
      <c r="AB29" s="5"/>
      <c r="AC29" s="5"/>
      <c r="AD29" s="36"/>
      <c r="AE29" s="11"/>
      <c r="AF29" s="11"/>
      <c r="AG29" s="11"/>
      <c r="AH29" s="11"/>
      <c r="AI29" s="11"/>
      <c r="AJ29" s="31"/>
    </row>
    <row r="30" spans="6:36" x14ac:dyDescent="0.25">
      <c r="F30" s="333" t="s">
        <v>43</v>
      </c>
      <c r="G30" s="333"/>
      <c r="H30" s="333"/>
      <c r="I30" s="333"/>
      <c r="J30" s="333"/>
      <c r="K30" s="333"/>
      <c r="L30" s="333"/>
      <c r="M30" s="333"/>
      <c r="N30" s="333"/>
      <c r="P30" s="173"/>
      <c r="Q30" s="173"/>
      <c r="R30" s="173"/>
      <c r="S30" s="173"/>
      <c r="T30" s="173"/>
      <c r="U30" s="173"/>
      <c r="V30" s="173"/>
      <c r="W30" s="173"/>
      <c r="X30" s="173"/>
      <c r="AB30" s="5"/>
      <c r="AC30" s="5"/>
      <c r="AD30" s="31"/>
      <c r="AE30" s="11"/>
      <c r="AF30" s="11"/>
      <c r="AG30" s="11"/>
      <c r="AH30" s="11"/>
      <c r="AI30" s="11"/>
      <c r="AJ30" s="31"/>
    </row>
    <row r="31" spans="6:36" x14ac:dyDescent="0.25">
      <c r="F31" s="49"/>
      <c r="G31" s="335" t="s">
        <v>44</v>
      </c>
      <c r="H31" s="335"/>
      <c r="I31" s="337">
        <v>285</v>
      </c>
      <c r="J31" s="337"/>
      <c r="K31" s="3">
        <v>1.47</v>
      </c>
      <c r="L31" s="3">
        <v>0.79</v>
      </c>
      <c r="M31" s="3">
        <v>26.86</v>
      </c>
      <c r="N31" s="3">
        <v>121.82</v>
      </c>
      <c r="P31" s="173"/>
      <c r="Q31" s="173"/>
      <c r="R31" s="173"/>
      <c r="S31" s="173"/>
      <c r="T31" s="173"/>
      <c r="U31" s="173"/>
      <c r="V31" s="173"/>
      <c r="W31" s="173"/>
      <c r="X31" s="173"/>
      <c r="AB31" s="5"/>
      <c r="AC31" s="5"/>
      <c r="AD31" s="5"/>
      <c r="AE31" s="11"/>
      <c r="AF31" s="11"/>
      <c r="AG31" s="11"/>
      <c r="AH31" s="11"/>
      <c r="AI31" s="11"/>
      <c r="AJ31" s="68"/>
    </row>
    <row r="32" spans="6:36" hidden="1" x14ac:dyDescent="0.25">
      <c r="F32" s="49"/>
      <c r="G32" s="343" t="s">
        <v>293</v>
      </c>
      <c r="H32" s="344"/>
      <c r="I32" s="400">
        <v>85</v>
      </c>
      <c r="J32" s="400"/>
      <c r="K32" s="3">
        <v>0.77</v>
      </c>
      <c r="L32" s="3">
        <v>0.09</v>
      </c>
      <c r="M32" s="15">
        <v>9.61</v>
      </c>
      <c r="N32" s="3">
        <v>39.1</v>
      </c>
      <c r="P32" s="173"/>
      <c r="Q32" s="173"/>
      <c r="R32" s="173"/>
      <c r="S32" s="173"/>
      <c r="T32" s="173"/>
      <c r="U32" s="173"/>
      <c r="V32" s="173"/>
      <c r="W32" s="173"/>
      <c r="X32" s="173"/>
      <c r="AB32" s="5"/>
      <c r="AC32" s="5"/>
      <c r="AD32" s="5"/>
      <c r="AE32" s="11"/>
      <c r="AF32" s="11"/>
      <c r="AG32" s="11"/>
      <c r="AH32" s="11"/>
      <c r="AI32" s="11"/>
      <c r="AJ32" s="68"/>
    </row>
    <row r="33" spans="6:36" hidden="1" x14ac:dyDescent="0.25">
      <c r="F33" s="49"/>
      <c r="G33" s="350" t="s">
        <v>50</v>
      </c>
      <c r="H33" s="350"/>
      <c r="I33" s="400">
        <v>200</v>
      </c>
      <c r="J33" s="400"/>
      <c r="K33" s="3">
        <v>0.7</v>
      </c>
      <c r="L33" s="3">
        <v>0.7</v>
      </c>
      <c r="M33" s="3">
        <v>17.25</v>
      </c>
      <c r="N33" s="3">
        <v>82.72</v>
      </c>
      <c r="P33" s="173"/>
      <c r="Q33" s="173"/>
      <c r="R33" s="173"/>
      <c r="S33" s="173"/>
      <c r="T33" s="173"/>
      <c r="U33" s="173"/>
      <c r="V33" s="173"/>
      <c r="W33" s="173"/>
      <c r="X33" s="173"/>
      <c r="Y33" s="5"/>
      <c r="Z33" s="11"/>
      <c r="AA33" s="11"/>
      <c r="AB33" s="5"/>
      <c r="AC33" s="5"/>
      <c r="AD33" s="31"/>
      <c r="AE33" s="11"/>
      <c r="AF33" s="11"/>
      <c r="AG33" s="11"/>
      <c r="AH33" s="11"/>
      <c r="AI33" s="11"/>
      <c r="AJ33" s="31"/>
    </row>
    <row r="34" spans="6:36" x14ac:dyDescent="0.25">
      <c r="F34" s="49"/>
      <c r="G34" s="340" t="s">
        <v>42</v>
      </c>
      <c r="H34" s="340"/>
      <c r="I34" s="341">
        <v>285</v>
      </c>
      <c r="J34" s="342"/>
      <c r="K34" s="3">
        <f>K31</f>
        <v>1.47</v>
      </c>
      <c r="L34" s="3">
        <f>L31</f>
        <v>0.79</v>
      </c>
      <c r="M34" s="3">
        <f>M31</f>
        <v>26.86</v>
      </c>
      <c r="N34" s="3">
        <f>N31</f>
        <v>121.82</v>
      </c>
      <c r="P34" s="176">
        <v>140</v>
      </c>
      <c r="Q34" s="176">
        <v>8</v>
      </c>
      <c r="R34" s="176">
        <v>12</v>
      </c>
      <c r="S34" s="176">
        <v>11</v>
      </c>
      <c r="T34" s="180" t="s">
        <v>349</v>
      </c>
      <c r="U34" s="180"/>
      <c r="V34" s="180" t="s">
        <v>350</v>
      </c>
      <c r="W34" s="180" t="s">
        <v>345</v>
      </c>
      <c r="X34" s="176">
        <v>28</v>
      </c>
      <c r="AB34" s="5"/>
      <c r="AC34" s="5"/>
      <c r="AD34" s="31"/>
      <c r="AE34" s="11"/>
      <c r="AF34" s="11"/>
      <c r="AG34" s="11"/>
      <c r="AH34" s="11"/>
      <c r="AI34" s="11"/>
      <c r="AJ34" s="5"/>
    </row>
    <row r="35" spans="6:36" x14ac:dyDescent="0.25">
      <c r="F35" s="75"/>
      <c r="G35" s="26"/>
      <c r="H35" s="26"/>
      <c r="I35" s="27"/>
      <c r="J35" s="27"/>
      <c r="K35" s="27"/>
      <c r="L35" s="27"/>
      <c r="M35" s="27"/>
      <c r="N35" s="28">
        <f>N34/N119</f>
        <v>3.6999690201247701E-2</v>
      </c>
      <c r="P35" s="173"/>
      <c r="Q35" s="173"/>
      <c r="R35" s="173"/>
      <c r="S35" s="173"/>
      <c r="T35" s="173"/>
      <c r="U35" s="173"/>
      <c r="V35" s="173"/>
      <c r="W35" s="173"/>
      <c r="X35" s="173"/>
      <c r="AB35" s="5"/>
      <c r="AC35" s="5"/>
      <c r="AD35" s="31"/>
      <c r="AE35" s="11"/>
      <c r="AF35" s="11"/>
      <c r="AG35" s="11"/>
      <c r="AH35" s="11"/>
      <c r="AI35" s="11"/>
      <c r="AJ35" s="5"/>
    </row>
    <row r="36" spans="6:36" x14ac:dyDescent="0.25">
      <c r="F36" s="333" t="s">
        <v>45</v>
      </c>
      <c r="G36" s="333"/>
      <c r="H36" s="333"/>
      <c r="I36" s="333"/>
      <c r="J36" s="333"/>
      <c r="K36" s="333"/>
      <c r="L36" s="333"/>
      <c r="M36" s="333"/>
      <c r="N36" s="333"/>
      <c r="P36" s="173"/>
      <c r="Q36" s="173"/>
      <c r="R36" s="173"/>
      <c r="S36" s="173"/>
      <c r="T36" s="173"/>
      <c r="U36" s="173"/>
      <c r="V36" s="173"/>
      <c r="W36" s="173"/>
      <c r="X36" s="173"/>
      <c r="AB36" s="5"/>
      <c r="AC36" s="5"/>
      <c r="AD36" s="32"/>
      <c r="AE36" s="11"/>
      <c r="AF36" s="1"/>
      <c r="AG36" s="1"/>
      <c r="AH36" s="1"/>
      <c r="AI36" s="1"/>
      <c r="AJ36" s="5"/>
    </row>
    <row r="37" spans="6:36" ht="30.75" customHeight="1" x14ac:dyDescent="0.3">
      <c r="F37" s="29">
        <v>21</v>
      </c>
      <c r="G37" s="334" t="s">
        <v>131</v>
      </c>
      <c r="H37" s="334"/>
      <c r="I37" s="333">
        <v>100</v>
      </c>
      <c r="J37" s="333"/>
      <c r="K37" s="9">
        <v>0.85</v>
      </c>
      <c r="L37" s="9">
        <v>5.03</v>
      </c>
      <c r="M37" s="9">
        <v>2.91</v>
      </c>
      <c r="N37" s="9">
        <v>59.42</v>
      </c>
      <c r="P37" s="173">
        <v>138</v>
      </c>
      <c r="Q37" s="173">
        <v>23</v>
      </c>
      <c r="R37" s="173">
        <v>13</v>
      </c>
      <c r="S37" s="173">
        <v>23</v>
      </c>
      <c r="T37" s="173">
        <v>0.6</v>
      </c>
      <c r="U37" s="173"/>
      <c r="V37" s="173">
        <v>0.01</v>
      </c>
      <c r="W37" s="173">
        <v>0.01</v>
      </c>
      <c r="X37" s="173">
        <v>4.1100000000000003</v>
      </c>
      <c r="Y37" s="5"/>
      <c r="Z37" s="11"/>
      <c r="AA37" s="11"/>
      <c r="AB37" s="11"/>
      <c r="AC37" s="11"/>
      <c r="AD37" s="32"/>
      <c r="AE37" s="11"/>
      <c r="AF37" s="11"/>
      <c r="AG37" s="11"/>
      <c r="AH37" s="11"/>
      <c r="AI37" s="11"/>
      <c r="AJ37" s="40"/>
    </row>
    <row r="38" spans="6:36" hidden="1" x14ac:dyDescent="0.25">
      <c r="F38" s="24"/>
      <c r="G38" s="350" t="s">
        <v>96</v>
      </c>
      <c r="H38" s="350"/>
      <c r="I38" s="10">
        <v>100</v>
      </c>
      <c r="J38" s="10">
        <v>80</v>
      </c>
      <c r="K38" s="4"/>
      <c r="L38" s="4"/>
      <c r="M38" s="4"/>
      <c r="N38" s="4"/>
      <c r="P38" s="173"/>
      <c r="Q38" s="173"/>
      <c r="R38" s="173"/>
      <c r="S38" s="173"/>
      <c r="T38" s="173"/>
      <c r="U38" s="173"/>
      <c r="V38" s="173"/>
      <c r="W38" s="173"/>
      <c r="X38" s="173"/>
      <c r="AB38" s="5"/>
      <c r="AC38" s="5"/>
      <c r="AD38" s="5"/>
      <c r="AE38" s="11"/>
      <c r="AF38" s="35"/>
      <c r="AG38" s="35"/>
      <c r="AH38" s="35"/>
      <c r="AI38" s="35"/>
      <c r="AJ38" s="67"/>
    </row>
    <row r="39" spans="6:36" ht="18.75" hidden="1" x14ac:dyDescent="0.3">
      <c r="F39" s="24"/>
      <c r="G39" s="350" t="s">
        <v>49</v>
      </c>
      <c r="H39" s="350"/>
      <c r="I39" s="10">
        <v>18</v>
      </c>
      <c r="J39" s="59">
        <v>15</v>
      </c>
      <c r="K39" s="4"/>
      <c r="L39" s="4"/>
      <c r="M39" s="4"/>
      <c r="N39" s="4"/>
      <c r="P39" s="173"/>
      <c r="Q39" s="173"/>
      <c r="R39" s="173"/>
      <c r="S39" s="173"/>
      <c r="T39" s="173"/>
      <c r="U39" s="173"/>
      <c r="V39" s="173"/>
      <c r="W39" s="173"/>
      <c r="X39" s="173"/>
      <c r="AB39" s="5"/>
      <c r="AC39" s="5"/>
      <c r="AD39" s="40"/>
      <c r="AE39" s="11"/>
      <c r="AF39" s="11"/>
      <c r="AG39" s="11"/>
      <c r="AH39" s="11"/>
      <c r="AI39" s="11"/>
      <c r="AJ39" s="5"/>
    </row>
    <row r="40" spans="6:36" ht="18.75" hidden="1" x14ac:dyDescent="0.3">
      <c r="F40" s="24"/>
      <c r="G40" s="350" t="s">
        <v>10</v>
      </c>
      <c r="H40" s="350"/>
      <c r="I40" s="10">
        <v>6</v>
      </c>
      <c r="J40" s="59">
        <v>6</v>
      </c>
      <c r="K40" s="4"/>
      <c r="L40" s="4"/>
      <c r="M40" s="4"/>
      <c r="N40" s="4"/>
      <c r="P40" s="173"/>
      <c r="Q40" s="173"/>
      <c r="R40" s="173"/>
      <c r="S40" s="173"/>
      <c r="T40" s="173"/>
      <c r="U40" s="173"/>
      <c r="V40" s="173"/>
      <c r="W40" s="173"/>
      <c r="X40" s="173"/>
      <c r="AB40" s="5"/>
      <c r="AC40" s="5"/>
      <c r="AD40" s="5"/>
      <c r="AE40" s="11"/>
      <c r="AF40" s="11"/>
      <c r="AG40" s="11"/>
      <c r="AH40" s="1"/>
      <c r="AI40" s="1"/>
      <c r="AJ40" s="45"/>
    </row>
    <row r="41" spans="6:36" ht="30.75" customHeight="1" x14ac:dyDescent="0.25">
      <c r="F41" s="29">
        <v>43</v>
      </c>
      <c r="G41" s="375" t="s">
        <v>185</v>
      </c>
      <c r="H41" s="376"/>
      <c r="I41" s="333">
        <v>300</v>
      </c>
      <c r="J41" s="333"/>
      <c r="K41" s="9">
        <v>3.21</v>
      </c>
      <c r="L41" s="9">
        <v>7.05</v>
      </c>
      <c r="M41" s="9">
        <v>17.96</v>
      </c>
      <c r="N41" s="9">
        <v>145.36000000000001</v>
      </c>
      <c r="P41" s="173">
        <v>208</v>
      </c>
      <c r="Q41" s="173">
        <v>28.6</v>
      </c>
      <c r="R41" s="173">
        <v>11.2</v>
      </c>
      <c r="S41" s="173">
        <v>26.8</v>
      </c>
      <c r="T41" s="173">
        <v>0.46</v>
      </c>
      <c r="U41" s="173"/>
      <c r="V41" s="173">
        <v>0.03</v>
      </c>
      <c r="W41" s="173">
        <v>0.02</v>
      </c>
      <c r="X41" s="173">
        <v>7.9</v>
      </c>
      <c r="AA41" t="s">
        <v>51</v>
      </c>
      <c r="AB41" s="5"/>
      <c r="AC41" s="5"/>
      <c r="AD41" s="32"/>
      <c r="AE41" s="11"/>
      <c r="AF41" s="11"/>
      <c r="AG41" s="11"/>
      <c r="AH41" s="11"/>
      <c r="AI41" s="11"/>
      <c r="AJ41" s="32"/>
    </row>
    <row r="42" spans="6:36" ht="15" hidden="1" customHeight="1" x14ac:dyDescent="0.25">
      <c r="F42" s="29"/>
      <c r="G42" s="355" t="s">
        <v>92</v>
      </c>
      <c r="H42" s="350"/>
      <c r="I42" s="10">
        <v>40</v>
      </c>
      <c r="J42" s="10">
        <v>32</v>
      </c>
      <c r="K42" s="4"/>
      <c r="L42" s="4"/>
      <c r="M42" s="4"/>
      <c r="N42" s="4"/>
      <c r="P42" s="173"/>
      <c r="Q42" s="173"/>
      <c r="R42" s="173"/>
      <c r="S42" s="173"/>
      <c r="T42" s="173"/>
      <c r="U42" s="173"/>
      <c r="V42" s="173"/>
      <c r="W42" s="173"/>
      <c r="X42" s="173"/>
      <c r="AB42" s="5"/>
      <c r="AC42" s="5"/>
      <c r="AD42" s="32"/>
      <c r="AE42" s="11"/>
      <c r="AF42" s="11"/>
      <c r="AG42" s="11"/>
      <c r="AH42" s="11"/>
      <c r="AI42" s="11"/>
      <c r="AJ42" s="67"/>
    </row>
    <row r="43" spans="6:36" hidden="1" x14ac:dyDescent="0.25">
      <c r="F43" s="29"/>
      <c r="G43" s="350" t="s">
        <v>5</v>
      </c>
      <c r="H43" s="350"/>
      <c r="I43" s="10">
        <v>60</v>
      </c>
      <c r="J43" s="10">
        <v>45</v>
      </c>
      <c r="K43" s="4"/>
      <c r="L43" s="4"/>
      <c r="M43" s="4"/>
      <c r="N43" s="4"/>
      <c r="P43" s="173"/>
      <c r="Q43" s="173"/>
      <c r="R43" s="173"/>
      <c r="S43" s="173"/>
      <c r="T43" s="173"/>
      <c r="U43" s="173"/>
      <c r="V43" s="173"/>
      <c r="W43" s="173"/>
      <c r="X43" s="173"/>
      <c r="AB43" s="5"/>
      <c r="AC43" s="5"/>
      <c r="AD43" s="32"/>
      <c r="AE43" s="11"/>
      <c r="AF43" s="1"/>
      <c r="AG43" s="1"/>
      <c r="AH43" s="1"/>
      <c r="AI43" s="1"/>
      <c r="AJ43" s="32"/>
    </row>
    <row r="44" spans="6:36" hidden="1" x14ac:dyDescent="0.25">
      <c r="F44" s="29"/>
      <c r="G44" s="350" t="s">
        <v>49</v>
      </c>
      <c r="H44" s="350"/>
      <c r="I44" s="10">
        <v>15</v>
      </c>
      <c r="J44" s="10">
        <v>12</v>
      </c>
      <c r="K44" s="4"/>
      <c r="L44" s="4"/>
      <c r="M44" s="4"/>
      <c r="N44" s="4"/>
      <c r="P44" s="173"/>
      <c r="Q44" s="173"/>
      <c r="R44" s="173"/>
      <c r="S44" s="173"/>
      <c r="T44" s="173"/>
      <c r="U44" s="173"/>
      <c r="V44" s="173"/>
      <c r="W44" s="173"/>
      <c r="X44" s="173"/>
      <c r="AB44" s="5"/>
      <c r="AC44" s="5"/>
      <c r="AD44" s="32"/>
      <c r="AE44" s="11"/>
      <c r="AF44" s="1"/>
      <c r="AG44" s="1"/>
      <c r="AH44" s="1"/>
      <c r="AI44" s="1"/>
      <c r="AJ44" s="67"/>
    </row>
    <row r="45" spans="6:36" hidden="1" x14ac:dyDescent="0.25">
      <c r="F45" s="29"/>
      <c r="G45" s="350" t="s">
        <v>53</v>
      </c>
      <c r="H45" s="350"/>
      <c r="I45" s="10">
        <v>20</v>
      </c>
      <c r="J45" s="10">
        <v>16</v>
      </c>
      <c r="K45" s="4"/>
      <c r="L45" s="4"/>
      <c r="M45" s="4"/>
      <c r="N45" s="4"/>
      <c r="P45" s="173"/>
      <c r="Q45" s="173"/>
      <c r="R45" s="173"/>
      <c r="S45" s="173"/>
      <c r="T45" s="173"/>
      <c r="U45" s="173"/>
      <c r="V45" s="173"/>
      <c r="W45" s="173"/>
      <c r="X45" s="173"/>
      <c r="AB45" s="5"/>
      <c r="AC45" s="5"/>
      <c r="AD45" s="5"/>
      <c r="AE45" s="11"/>
      <c r="AF45" s="35"/>
      <c r="AG45" s="35"/>
      <c r="AH45" s="35"/>
      <c r="AI45" s="35"/>
      <c r="AJ45" s="5"/>
    </row>
    <row r="46" spans="6:36" hidden="1" x14ac:dyDescent="0.25">
      <c r="F46" s="29"/>
      <c r="G46" s="350" t="s">
        <v>7</v>
      </c>
      <c r="H46" s="350"/>
      <c r="I46" s="10">
        <v>10</v>
      </c>
      <c r="J46" s="10">
        <v>10</v>
      </c>
      <c r="K46" s="4"/>
      <c r="L46" s="4"/>
      <c r="M46" s="4"/>
      <c r="N46" s="4"/>
      <c r="P46" s="173"/>
      <c r="Q46" s="173"/>
      <c r="R46" s="173"/>
      <c r="S46" s="173"/>
      <c r="T46" s="173"/>
      <c r="U46" s="173"/>
      <c r="V46" s="173"/>
      <c r="W46" s="173"/>
      <c r="X46" s="173"/>
      <c r="AB46" s="5"/>
      <c r="AC46" s="5"/>
      <c r="AD46" s="5"/>
      <c r="AE46" s="11"/>
      <c r="AF46" s="35"/>
      <c r="AG46" s="35"/>
      <c r="AH46" s="35"/>
      <c r="AI46" s="35"/>
      <c r="AJ46" s="5"/>
    </row>
    <row r="47" spans="6:36" ht="15" hidden="1" customHeight="1" x14ac:dyDescent="0.3">
      <c r="F47" s="29"/>
      <c r="G47" s="350" t="s">
        <v>10</v>
      </c>
      <c r="H47" s="350"/>
      <c r="I47" s="10">
        <v>5</v>
      </c>
      <c r="J47" s="10">
        <v>5</v>
      </c>
      <c r="K47" s="4"/>
      <c r="L47" s="4"/>
      <c r="M47" s="4"/>
      <c r="N47" s="4"/>
      <c r="P47" s="173"/>
      <c r="Q47" s="173"/>
      <c r="R47" s="173"/>
      <c r="S47" s="173"/>
      <c r="T47" s="173"/>
      <c r="U47" s="173"/>
      <c r="V47" s="173"/>
      <c r="W47" s="173"/>
      <c r="X47" s="173"/>
      <c r="AB47" s="5"/>
      <c r="AC47" s="5"/>
      <c r="AD47" s="45"/>
      <c r="AE47" s="11"/>
      <c r="AF47" s="11"/>
      <c r="AG47" s="11"/>
      <c r="AH47" s="11"/>
      <c r="AI47" s="11"/>
      <c r="AJ47" s="5"/>
    </row>
    <row r="48" spans="6:36" ht="15" hidden="1" customHeight="1" x14ac:dyDescent="0.3">
      <c r="F48" s="29"/>
      <c r="G48" s="350" t="s">
        <v>32</v>
      </c>
      <c r="H48" s="350"/>
      <c r="I48" s="10">
        <v>10</v>
      </c>
      <c r="J48" s="10">
        <v>10</v>
      </c>
      <c r="K48" s="4"/>
      <c r="L48" s="4"/>
      <c r="M48" s="4"/>
      <c r="N48" s="4"/>
      <c r="P48" s="173"/>
      <c r="Q48" s="173"/>
      <c r="R48" s="173"/>
      <c r="S48" s="173"/>
      <c r="T48" s="173"/>
      <c r="U48" s="173"/>
      <c r="V48" s="173"/>
      <c r="W48" s="173"/>
      <c r="X48" s="173"/>
      <c r="AB48" s="5"/>
      <c r="AC48" s="5"/>
      <c r="AD48" s="45"/>
      <c r="AE48" s="11"/>
      <c r="AF48" s="11"/>
      <c r="AG48" s="11"/>
      <c r="AH48" s="11"/>
      <c r="AI48" s="11"/>
      <c r="AJ48" s="5"/>
    </row>
    <row r="49" spans="6:36" ht="15.75" hidden="1" customHeight="1" x14ac:dyDescent="0.3">
      <c r="F49" s="29"/>
      <c r="G49" s="350" t="s">
        <v>41</v>
      </c>
      <c r="H49" s="350"/>
      <c r="I49" s="10">
        <v>225</v>
      </c>
      <c r="J49" s="10">
        <v>225</v>
      </c>
      <c r="K49" s="4"/>
      <c r="L49" s="4"/>
      <c r="M49" s="4"/>
      <c r="N49" s="4"/>
      <c r="P49" s="173"/>
      <c r="Q49" s="173"/>
      <c r="R49" s="173"/>
      <c r="S49" s="173"/>
      <c r="T49" s="173"/>
      <c r="U49" s="173"/>
      <c r="V49" s="173"/>
      <c r="W49" s="173"/>
      <c r="X49" s="173"/>
      <c r="AB49" s="5"/>
      <c r="AC49" s="5"/>
      <c r="AD49" s="45"/>
      <c r="AE49" s="11"/>
      <c r="AF49" s="11"/>
      <c r="AG49" s="11"/>
      <c r="AH49" s="11"/>
      <c r="AI49" s="11"/>
      <c r="AJ49" s="5"/>
    </row>
    <row r="50" spans="6:36" ht="27.75" customHeight="1" x14ac:dyDescent="0.25">
      <c r="F50" s="29">
        <v>172</v>
      </c>
      <c r="G50" s="334" t="s">
        <v>351</v>
      </c>
      <c r="H50" s="334"/>
      <c r="I50" s="346" t="s">
        <v>352</v>
      </c>
      <c r="J50" s="348"/>
      <c r="K50" s="9">
        <v>19</v>
      </c>
      <c r="L50" s="9">
        <v>10.19</v>
      </c>
      <c r="M50" s="9">
        <v>8.2899999999999991</v>
      </c>
      <c r="N50" s="9">
        <v>195.07</v>
      </c>
      <c r="P50" s="173">
        <v>203</v>
      </c>
      <c r="Q50" s="173">
        <v>33.200000000000003</v>
      </c>
      <c r="R50" s="173">
        <v>17.47</v>
      </c>
      <c r="S50" s="173">
        <v>239</v>
      </c>
      <c r="T50" s="173">
        <v>5</v>
      </c>
      <c r="U50" s="173">
        <v>5782</v>
      </c>
      <c r="V50" s="173">
        <v>0.2</v>
      </c>
      <c r="W50" s="173">
        <v>1.45</v>
      </c>
      <c r="X50" s="173">
        <v>8.4499999999999993</v>
      </c>
      <c r="AC50" s="5"/>
      <c r="AD50" s="32"/>
      <c r="AE50" s="11"/>
      <c r="AF50" s="15"/>
      <c r="AG50" s="15"/>
      <c r="AH50" s="15"/>
      <c r="AI50" s="15"/>
      <c r="AJ50" s="5"/>
    </row>
    <row r="51" spans="6:36" hidden="1" x14ac:dyDescent="0.25">
      <c r="F51" s="49"/>
      <c r="G51" s="350"/>
      <c r="H51" s="350"/>
      <c r="I51" s="10"/>
      <c r="J51" s="10"/>
      <c r="K51" s="4"/>
      <c r="L51" s="4"/>
      <c r="M51" s="4"/>
      <c r="N51" s="4"/>
      <c r="P51" s="173"/>
      <c r="Q51" s="173"/>
      <c r="R51" s="173"/>
      <c r="S51" s="173"/>
      <c r="T51" s="173"/>
      <c r="U51" s="173"/>
      <c r="V51" s="173"/>
      <c r="W51" s="173"/>
      <c r="X51" s="173"/>
      <c r="AC51" s="5"/>
      <c r="AD51" s="32"/>
      <c r="AE51" s="11"/>
      <c r="AF51" s="11"/>
      <c r="AG51" s="11"/>
      <c r="AH51" s="11"/>
      <c r="AI51" s="11"/>
      <c r="AJ51" s="5"/>
    </row>
    <row r="52" spans="6:36" ht="15.75" hidden="1" x14ac:dyDescent="0.25">
      <c r="F52" s="49"/>
      <c r="G52" s="355"/>
      <c r="H52" s="350"/>
      <c r="I52" s="10"/>
      <c r="J52" s="59"/>
      <c r="K52" s="4"/>
      <c r="L52" s="4"/>
      <c r="M52" s="4"/>
      <c r="N52" s="4"/>
      <c r="P52" s="173"/>
      <c r="Q52" s="173"/>
      <c r="R52" s="173"/>
      <c r="S52" s="173"/>
      <c r="T52" s="173"/>
      <c r="U52" s="173"/>
      <c r="V52" s="173"/>
      <c r="W52" s="173"/>
      <c r="X52" s="173"/>
      <c r="AC52" s="5"/>
      <c r="AD52" s="5"/>
      <c r="AE52" s="11"/>
      <c r="AF52" s="50"/>
      <c r="AG52" s="50"/>
      <c r="AH52" s="50"/>
      <c r="AI52" s="50"/>
      <c r="AJ52" s="5"/>
    </row>
    <row r="53" spans="6:36" hidden="1" x14ac:dyDescent="0.25">
      <c r="F53" s="49"/>
      <c r="G53" s="355"/>
      <c r="H53" s="350"/>
      <c r="I53" s="456"/>
      <c r="J53" s="342"/>
      <c r="K53" s="4"/>
      <c r="L53" s="4"/>
      <c r="M53" s="4"/>
      <c r="N53" s="4"/>
      <c r="P53" s="173"/>
      <c r="Q53" s="173"/>
      <c r="R53" s="173"/>
      <c r="S53" s="173"/>
      <c r="T53" s="173"/>
      <c r="U53" s="173"/>
      <c r="V53" s="173"/>
      <c r="W53" s="173"/>
      <c r="X53" s="173"/>
      <c r="AC53" s="5"/>
      <c r="AD53" s="5"/>
      <c r="AE53" s="5"/>
      <c r="AF53" s="5"/>
      <c r="AG53" s="5"/>
      <c r="AH53" s="5"/>
      <c r="AI53" s="5"/>
      <c r="AJ53" s="5"/>
    </row>
    <row r="54" spans="6:36" hidden="1" x14ac:dyDescent="0.25">
      <c r="F54" s="29"/>
      <c r="G54" s="335"/>
      <c r="H54" s="335"/>
      <c r="I54" s="341"/>
      <c r="J54" s="345"/>
      <c r="K54" s="9"/>
      <c r="L54" s="9"/>
      <c r="M54" s="9"/>
      <c r="N54" s="9"/>
      <c r="P54" s="173"/>
      <c r="Q54" s="173"/>
      <c r="R54" s="173"/>
      <c r="S54" s="173"/>
      <c r="T54" s="173"/>
      <c r="U54" s="173"/>
      <c r="V54" s="173"/>
      <c r="W54" s="173"/>
      <c r="X54" s="173"/>
      <c r="AC54" s="5"/>
      <c r="AD54" s="5"/>
      <c r="AE54" s="5"/>
      <c r="AF54" s="5"/>
      <c r="AG54" s="5"/>
      <c r="AH54" s="5"/>
      <c r="AI54" s="5"/>
      <c r="AJ54" s="5"/>
    </row>
    <row r="55" spans="6:36" hidden="1" x14ac:dyDescent="0.25">
      <c r="F55" s="49"/>
      <c r="G55" s="355"/>
      <c r="H55" s="350"/>
      <c r="I55" s="10"/>
      <c r="J55" s="59"/>
      <c r="K55" s="4"/>
      <c r="L55" s="4"/>
      <c r="M55" s="4"/>
      <c r="N55" s="4"/>
      <c r="P55" s="173"/>
      <c r="Q55" s="173"/>
      <c r="R55" s="173"/>
      <c r="S55" s="173"/>
      <c r="T55" s="173"/>
      <c r="U55" s="173"/>
      <c r="V55" s="173"/>
      <c r="W55" s="173"/>
      <c r="X55" s="173"/>
      <c r="AC55" s="5"/>
      <c r="AD55" s="5"/>
      <c r="AE55" s="5"/>
      <c r="AF55" s="5"/>
      <c r="AG55" s="5"/>
      <c r="AH55" s="5"/>
      <c r="AI55" s="5"/>
      <c r="AJ55" s="5"/>
    </row>
    <row r="56" spans="6:36" hidden="1" x14ac:dyDescent="0.25">
      <c r="F56" s="49"/>
      <c r="G56" s="355"/>
      <c r="H56" s="350"/>
      <c r="I56" s="10"/>
      <c r="J56" s="59"/>
      <c r="K56" s="4"/>
      <c r="L56" s="4"/>
      <c r="M56" s="4"/>
      <c r="N56" s="4"/>
      <c r="P56" s="173"/>
      <c r="Q56" s="173"/>
      <c r="R56" s="173"/>
      <c r="S56" s="173"/>
      <c r="T56" s="173"/>
      <c r="U56" s="173"/>
      <c r="V56" s="173"/>
      <c r="W56" s="173"/>
      <c r="X56" s="173"/>
      <c r="AC56" s="5"/>
      <c r="AD56" s="5"/>
      <c r="AE56" s="5"/>
      <c r="AF56" s="5"/>
      <c r="AG56" s="5"/>
      <c r="AH56" s="5"/>
      <c r="AI56" s="5"/>
      <c r="AJ56" s="5"/>
    </row>
    <row r="57" spans="6:36" hidden="1" x14ac:dyDescent="0.25">
      <c r="F57" s="49"/>
      <c r="G57" s="355"/>
      <c r="H57" s="350"/>
      <c r="I57" s="10"/>
      <c r="J57" s="59"/>
      <c r="K57" s="4"/>
      <c r="L57" s="4"/>
      <c r="M57" s="4"/>
      <c r="N57" s="4"/>
      <c r="P57" s="173"/>
      <c r="Q57" s="173"/>
      <c r="R57" s="173"/>
      <c r="S57" s="173"/>
      <c r="T57" s="173"/>
      <c r="U57" s="173"/>
      <c r="V57" s="173"/>
      <c r="W57" s="173"/>
      <c r="X57" s="173"/>
      <c r="AC57" s="5"/>
      <c r="AD57" s="5"/>
      <c r="AE57" s="5"/>
      <c r="AF57" s="5"/>
      <c r="AG57" s="5"/>
      <c r="AH57" s="5"/>
      <c r="AI57" s="5"/>
      <c r="AJ57" s="5"/>
    </row>
    <row r="58" spans="6:36" hidden="1" x14ac:dyDescent="0.25">
      <c r="F58" s="49"/>
      <c r="G58" s="355"/>
      <c r="H58" s="350"/>
      <c r="I58" s="10"/>
      <c r="J58" s="59"/>
      <c r="K58" s="4"/>
      <c r="L58" s="4"/>
      <c r="M58" s="4"/>
      <c r="N58" s="4"/>
      <c r="P58" s="173"/>
      <c r="Q58" s="173"/>
      <c r="R58" s="173"/>
      <c r="S58" s="173"/>
      <c r="T58" s="173"/>
      <c r="U58" s="173"/>
      <c r="V58" s="173"/>
      <c r="W58" s="173"/>
      <c r="X58" s="173"/>
      <c r="AC58" s="5"/>
      <c r="AD58" s="5"/>
      <c r="AE58" s="5"/>
      <c r="AF58" s="5"/>
      <c r="AG58" s="5"/>
      <c r="AH58" s="5"/>
    </row>
    <row r="59" spans="6:36" ht="30.75" customHeight="1" x14ac:dyDescent="0.25">
      <c r="F59" s="29">
        <v>203</v>
      </c>
      <c r="G59" s="334" t="s">
        <v>244</v>
      </c>
      <c r="H59" s="334"/>
      <c r="I59" s="333">
        <v>185</v>
      </c>
      <c r="J59" s="333"/>
      <c r="K59" s="9">
        <v>5.8</v>
      </c>
      <c r="L59" s="9">
        <v>9.6999999999999993</v>
      </c>
      <c r="M59" s="9">
        <v>33.630000000000003</v>
      </c>
      <c r="N59" s="9">
        <v>247.3</v>
      </c>
      <c r="P59" s="173">
        <v>26.1</v>
      </c>
      <c r="Q59" s="173">
        <v>8.5</v>
      </c>
      <c r="R59" s="173">
        <v>5.7</v>
      </c>
      <c r="S59" s="173">
        <v>26.3</v>
      </c>
      <c r="T59" s="173">
        <v>0.56999999999999995</v>
      </c>
      <c r="U59" s="173">
        <v>20</v>
      </c>
      <c r="V59" s="173">
        <v>0.04</v>
      </c>
      <c r="W59" s="173">
        <v>0.02</v>
      </c>
      <c r="X59" s="173"/>
      <c r="AC59" s="5"/>
      <c r="AD59" s="5"/>
      <c r="AE59" s="5"/>
      <c r="AF59" s="5"/>
      <c r="AG59" s="5"/>
      <c r="AH59" s="5"/>
    </row>
    <row r="60" spans="6:36" hidden="1" x14ac:dyDescent="0.25">
      <c r="F60" s="49"/>
      <c r="G60" s="350" t="s">
        <v>135</v>
      </c>
      <c r="H60" s="350"/>
      <c r="I60" s="10">
        <v>60</v>
      </c>
      <c r="J60" s="10">
        <v>60</v>
      </c>
      <c r="K60" s="4"/>
      <c r="L60" s="4"/>
      <c r="M60" s="4"/>
      <c r="N60" s="4"/>
      <c r="P60" s="173"/>
      <c r="Q60" s="173"/>
      <c r="R60" s="173"/>
      <c r="S60" s="173"/>
      <c r="T60" s="173"/>
      <c r="U60" s="173"/>
      <c r="V60" s="173"/>
      <c r="W60" s="173"/>
      <c r="X60" s="173"/>
      <c r="AC60" s="5"/>
      <c r="AD60" s="5"/>
      <c r="AE60" s="5"/>
      <c r="AF60" s="5"/>
      <c r="AG60" s="5"/>
      <c r="AH60" s="5"/>
    </row>
    <row r="61" spans="6:36" hidden="1" x14ac:dyDescent="0.25">
      <c r="F61" s="49"/>
      <c r="G61" s="350" t="s">
        <v>41</v>
      </c>
      <c r="H61" s="350"/>
      <c r="I61" s="10">
        <v>120</v>
      </c>
      <c r="J61" s="10">
        <v>120</v>
      </c>
      <c r="K61" s="4"/>
      <c r="L61" s="4"/>
      <c r="M61" s="4"/>
      <c r="N61" s="4"/>
      <c r="P61" s="173"/>
      <c r="Q61" s="173"/>
      <c r="R61" s="173"/>
      <c r="S61" s="173"/>
      <c r="T61" s="173"/>
      <c r="U61" s="173"/>
      <c r="V61" s="173"/>
      <c r="W61" s="173"/>
      <c r="X61" s="173"/>
      <c r="AC61" s="5"/>
      <c r="AD61" s="5"/>
      <c r="AE61" s="5"/>
      <c r="AF61" s="5"/>
      <c r="AG61" s="5"/>
      <c r="AH61" s="5"/>
    </row>
    <row r="62" spans="6:36" hidden="1" x14ac:dyDescent="0.25">
      <c r="F62" s="49"/>
      <c r="G62" s="350" t="s">
        <v>9</v>
      </c>
      <c r="H62" s="350"/>
      <c r="I62" s="10">
        <v>15</v>
      </c>
      <c r="J62" s="10">
        <v>15</v>
      </c>
      <c r="K62" s="4"/>
      <c r="L62" s="4"/>
      <c r="M62" s="4"/>
      <c r="N62" s="4"/>
      <c r="P62" s="173"/>
      <c r="Q62" s="173"/>
      <c r="R62" s="173"/>
      <c r="S62" s="173"/>
      <c r="T62" s="173"/>
      <c r="U62" s="173"/>
      <c r="V62" s="173"/>
      <c r="W62" s="173"/>
      <c r="X62" s="173"/>
      <c r="AC62" s="5"/>
      <c r="AD62" s="5"/>
      <c r="AE62" s="5"/>
      <c r="AF62" s="5"/>
      <c r="AG62" s="5"/>
      <c r="AH62" s="5"/>
    </row>
    <row r="63" spans="6:36" hidden="1" x14ac:dyDescent="0.25">
      <c r="F63" s="49"/>
      <c r="G63" s="350"/>
      <c r="H63" s="350"/>
      <c r="I63" s="10"/>
      <c r="J63" s="10"/>
      <c r="K63" s="4"/>
      <c r="L63" s="4"/>
      <c r="M63" s="4"/>
      <c r="N63" s="4"/>
      <c r="P63" s="173"/>
      <c r="Q63" s="173"/>
      <c r="R63" s="173"/>
      <c r="S63" s="173"/>
      <c r="T63" s="173"/>
      <c r="U63" s="173"/>
      <c r="V63" s="173"/>
      <c r="W63" s="173"/>
      <c r="X63" s="173"/>
      <c r="Z63" s="5"/>
      <c r="AA63" s="5"/>
      <c r="AB63" s="5"/>
      <c r="AC63" s="5"/>
      <c r="AD63" s="5"/>
      <c r="AE63" s="5"/>
      <c r="AF63" s="5"/>
      <c r="AG63" s="5"/>
      <c r="AH63" s="5"/>
    </row>
    <row r="64" spans="6:36" ht="30.75" customHeight="1" x14ac:dyDescent="0.25">
      <c r="F64" s="49"/>
      <c r="G64" s="334" t="s">
        <v>38</v>
      </c>
      <c r="H64" s="334"/>
      <c r="I64" s="346">
        <v>75</v>
      </c>
      <c r="J64" s="348"/>
      <c r="K64" s="9">
        <v>5.7</v>
      </c>
      <c r="L64" s="9">
        <v>1.2</v>
      </c>
      <c r="M64" s="9">
        <v>35.9</v>
      </c>
      <c r="N64" s="9">
        <v>176.2</v>
      </c>
      <c r="P64" s="173">
        <v>65.23</v>
      </c>
      <c r="Q64" s="173">
        <v>9.3800000000000008</v>
      </c>
      <c r="R64" s="173">
        <v>16</v>
      </c>
      <c r="S64" s="173">
        <v>86.7</v>
      </c>
      <c r="T64" s="173">
        <v>2.7</v>
      </c>
      <c r="U64" s="173"/>
      <c r="V64" s="173">
        <v>0.2</v>
      </c>
      <c r="W64" s="173">
        <v>0.22</v>
      </c>
      <c r="X64" s="173"/>
      <c r="Z64" s="5"/>
      <c r="AA64" s="5"/>
      <c r="AB64" s="5"/>
      <c r="AC64" s="5"/>
      <c r="AD64" s="5"/>
      <c r="AE64" s="5"/>
      <c r="AF64" s="5"/>
      <c r="AG64" s="5"/>
      <c r="AH64" s="5"/>
    </row>
    <row r="65" spans="6:36" ht="31.5" customHeight="1" x14ac:dyDescent="0.25">
      <c r="F65" s="49"/>
      <c r="G65" s="334" t="s">
        <v>17</v>
      </c>
      <c r="H65" s="334"/>
      <c r="I65" s="333">
        <v>75</v>
      </c>
      <c r="J65" s="333"/>
      <c r="K65" s="9">
        <v>5.4</v>
      </c>
      <c r="L65" s="9">
        <v>0.84</v>
      </c>
      <c r="M65" s="9">
        <v>34.700000000000003</v>
      </c>
      <c r="N65" s="9">
        <v>177.7</v>
      </c>
      <c r="P65" s="173">
        <v>67.34</v>
      </c>
      <c r="Q65" s="173">
        <v>34.700000000000003</v>
      </c>
      <c r="R65" s="173">
        <v>15</v>
      </c>
      <c r="S65" s="173">
        <v>83.7</v>
      </c>
      <c r="T65" s="173">
        <v>2.1</v>
      </c>
      <c r="U65" s="173"/>
      <c r="V65" s="173">
        <v>0.2</v>
      </c>
      <c r="W65" s="173">
        <v>0.22</v>
      </c>
      <c r="X65" s="173"/>
      <c r="Z65" s="5"/>
      <c r="AA65" s="5"/>
      <c r="AB65" s="32"/>
      <c r="AC65" s="11"/>
      <c r="AD65" s="1"/>
      <c r="AE65" s="1"/>
      <c r="AF65" s="1"/>
      <c r="AG65" s="1"/>
      <c r="AH65" s="5"/>
    </row>
    <row r="66" spans="6:36" ht="30.75" customHeight="1" x14ac:dyDescent="0.25">
      <c r="F66" s="29">
        <v>255</v>
      </c>
      <c r="G66" s="375" t="s">
        <v>101</v>
      </c>
      <c r="H66" s="376"/>
      <c r="I66" s="346">
        <v>200</v>
      </c>
      <c r="J66" s="348"/>
      <c r="K66" s="9">
        <v>0.44</v>
      </c>
      <c r="L66" s="9">
        <v>0.02</v>
      </c>
      <c r="M66" s="9">
        <v>31.74</v>
      </c>
      <c r="N66" s="9">
        <v>125.8</v>
      </c>
      <c r="P66" s="201">
        <v>29.3</v>
      </c>
      <c r="Q66" s="201">
        <v>32.4</v>
      </c>
      <c r="R66" s="201">
        <v>12.4</v>
      </c>
      <c r="S66" s="201">
        <v>23.44</v>
      </c>
      <c r="T66" s="201">
        <v>0.7</v>
      </c>
      <c r="U66" s="201"/>
      <c r="V66" s="201">
        <v>1.6E-2</v>
      </c>
      <c r="W66" s="201">
        <v>2.4E-2</v>
      </c>
      <c r="X66" s="201">
        <v>0.72</v>
      </c>
      <c r="Y66" s="5"/>
      <c r="Z66" s="11"/>
      <c r="AA66" s="11"/>
      <c r="AB66" s="5"/>
      <c r="AC66" s="5"/>
      <c r="AD66" s="15"/>
      <c r="AE66" s="15"/>
      <c r="AF66" s="15"/>
      <c r="AG66" s="15"/>
      <c r="AH66" s="5"/>
    </row>
    <row r="67" spans="6:36" hidden="1" x14ac:dyDescent="0.25">
      <c r="F67" s="49"/>
      <c r="G67" s="350" t="s">
        <v>57</v>
      </c>
      <c r="H67" s="350"/>
      <c r="I67" s="8">
        <v>20</v>
      </c>
      <c r="J67" s="8">
        <v>25</v>
      </c>
      <c r="K67" s="3"/>
      <c r="L67" s="3"/>
      <c r="M67" s="3"/>
      <c r="N67" s="3"/>
      <c r="P67" s="173"/>
      <c r="Q67" s="173"/>
      <c r="R67" s="173"/>
      <c r="S67" s="173"/>
      <c r="T67" s="173"/>
      <c r="U67" s="173"/>
      <c r="V67" s="173"/>
      <c r="W67" s="173"/>
      <c r="X67" s="173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6:36" hidden="1" x14ac:dyDescent="0.25">
      <c r="F68" s="49"/>
      <c r="G68" s="350" t="s">
        <v>35</v>
      </c>
      <c r="H68" s="350"/>
      <c r="I68" s="8">
        <v>20</v>
      </c>
      <c r="J68" s="8">
        <v>20</v>
      </c>
      <c r="K68" s="3"/>
      <c r="L68" s="3"/>
      <c r="M68" s="3"/>
      <c r="N68" s="3"/>
      <c r="P68" s="173"/>
      <c r="Q68" s="173"/>
      <c r="R68" s="173"/>
      <c r="S68" s="173"/>
      <c r="T68" s="173"/>
      <c r="U68" s="173"/>
      <c r="V68" s="173"/>
      <c r="W68" s="173"/>
      <c r="X68" s="173"/>
      <c r="AC68" s="5"/>
      <c r="AD68" s="5"/>
      <c r="AE68" s="5"/>
      <c r="AF68" s="5"/>
      <c r="AG68" s="5"/>
      <c r="AH68" s="5"/>
    </row>
    <row r="69" spans="6:36" hidden="1" x14ac:dyDescent="0.25">
      <c r="F69" s="49"/>
      <c r="G69" s="350" t="s">
        <v>41</v>
      </c>
      <c r="H69" s="350"/>
      <c r="I69" s="8">
        <v>190</v>
      </c>
      <c r="J69" s="8">
        <v>190</v>
      </c>
      <c r="K69" s="3"/>
      <c r="L69" s="3"/>
      <c r="M69" s="3"/>
      <c r="N69" s="3"/>
      <c r="P69" s="173"/>
      <c r="Q69" s="173"/>
      <c r="R69" s="173"/>
      <c r="S69" s="173"/>
      <c r="T69" s="173"/>
      <c r="U69" s="173"/>
      <c r="V69" s="173"/>
      <c r="W69" s="173"/>
      <c r="X69" s="173"/>
      <c r="AC69" s="5"/>
      <c r="AD69" s="5"/>
      <c r="AE69" s="5"/>
      <c r="AF69" s="5"/>
      <c r="AG69" s="5"/>
      <c r="AH69" s="5"/>
    </row>
    <row r="70" spans="6:36" hidden="1" x14ac:dyDescent="0.25">
      <c r="F70" s="49"/>
      <c r="G70" s="350" t="s">
        <v>58</v>
      </c>
      <c r="H70" s="350"/>
      <c r="I70" s="8">
        <v>25</v>
      </c>
      <c r="J70" s="8">
        <v>25</v>
      </c>
      <c r="K70" s="3"/>
      <c r="L70" s="3"/>
      <c r="M70" s="3"/>
      <c r="N70" s="3"/>
      <c r="P70" s="173"/>
      <c r="Q70" s="173"/>
      <c r="R70" s="173"/>
      <c r="S70" s="173"/>
      <c r="T70" s="173"/>
      <c r="U70" s="173"/>
      <c r="V70" s="173"/>
      <c r="W70" s="173"/>
      <c r="X70" s="173"/>
      <c r="AC70" s="5"/>
      <c r="AD70" s="5"/>
      <c r="AE70" s="5"/>
      <c r="AF70" s="5"/>
      <c r="AG70" s="5"/>
      <c r="AH70" s="5"/>
    </row>
    <row r="71" spans="6:36" x14ac:dyDescent="0.25">
      <c r="F71" s="49"/>
      <c r="G71" s="340" t="s">
        <v>42</v>
      </c>
      <c r="H71" s="340"/>
      <c r="I71" s="341">
        <v>1055</v>
      </c>
      <c r="J71" s="342"/>
      <c r="K71" s="3">
        <f>SUM(K37:K69)</f>
        <v>40.4</v>
      </c>
      <c r="L71" s="3">
        <f>SUM(L37:L69)</f>
        <v>34.030000000000008</v>
      </c>
      <c r="M71" s="3">
        <f>SUM(M37:M69)</f>
        <v>165.13</v>
      </c>
      <c r="N71" s="3">
        <f>SUM(N37:N69)</f>
        <v>1126.8500000000001</v>
      </c>
      <c r="P71" s="176">
        <f>SUM(P37:P70)</f>
        <v>736.97</v>
      </c>
      <c r="Q71" s="176">
        <f t="shared" ref="Q71:X71" si="1">SUM(Q37:Q70)</f>
        <v>169.78</v>
      </c>
      <c r="R71" s="176">
        <f t="shared" si="1"/>
        <v>90.77000000000001</v>
      </c>
      <c r="S71" s="176">
        <f t="shared" si="1"/>
        <v>508.94</v>
      </c>
      <c r="T71" s="176">
        <f t="shared" si="1"/>
        <v>12.13</v>
      </c>
      <c r="U71" s="176">
        <f t="shared" si="1"/>
        <v>5802</v>
      </c>
      <c r="V71" s="176">
        <f t="shared" si="1"/>
        <v>0.69600000000000006</v>
      </c>
      <c r="W71" s="176">
        <f t="shared" si="1"/>
        <v>1.964</v>
      </c>
      <c r="X71" s="176">
        <f t="shared" si="1"/>
        <v>21.18</v>
      </c>
      <c r="Z71" s="5"/>
      <c r="AA71" s="1"/>
      <c r="AB71" s="1"/>
      <c r="AC71" s="1"/>
      <c r="AD71" s="1"/>
      <c r="AE71" s="5"/>
      <c r="AF71" s="5"/>
      <c r="AG71" s="5"/>
      <c r="AH71" s="5"/>
    </row>
    <row r="72" spans="6:36" ht="12.75" customHeight="1" x14ac:dyDescent="0.25">
      <c r="F72" s="75"/>
      <c r="G72" s="26"/>
      <c r="H72" s="26"/>
      <c r="I72" s="27"/>
      <c r="J72" s="27"/>
      <c r="K72" s="27"/>
      <c r="L72" s="27"/>
      <c r="M72" s="27"/>
      <c r="N72" s="28">
        <f>N71/N119</f>
        <v>0.34225169022554575</v>
      </c>
      <c r="P72" s="173"/>
      <c r="Q72" s="173"/>
      <c r="R72" s="173"/>
      <c r="S72" s="173"/>
      <c r="T72" s="173"/>
      <c r="U72" s="173"/>
      <c r="V72" s="173"/>
      <c r="W72" s="173"/>
      <c r="X72" s="173"/>
      <c r="Z72" s="5"/>
      <c r="AA72" s="1"/>
      <c r="AB72" s="1"/>
      <c r="AC72" s="1"/>
      <c r="AD72" s="1"/>
      <c r="AE72" s="5"/>
      <c r="AF72" s="5"/>
      <c r="AG72" s="5"/>
      <c r="AH72" s="5"/>
    </row>
    <row r="73" spans="6:36" x14ac:dyDescent="0.25">
      <c r="F73" s="333" t="s">
        <v>59</v>
      </c>
      <c r="G73" s="333"/>
      <c r="H73" s="333"/>
      <c r="I73" s="333"/>
      <c r="J73" s="333"/>
      <c r="K73" s="333"/>
      <c r="L73" s="333"/>
      <c r="M73" s="333"/>
      <c r="N73" s="333"/>
      <c r="P73" s="173"/>
      <c r="Q73" s="173"/>
      <c r="R73" s="173"/>
      <c r="S73" s="173"/>
      <c r="T73" s="173"/>
      <c r="U73" s="173"/>
      <c r="V73" s="173"/>
      <c r="W73" s="173"/>
      <c r="X73" s="173"/>
      <c r="Z73" s="5"/>
      <c r="AA73" s="1"/>
      <c r="AB73" s="1"/>
      <c r="AC73" s="1"/>
      <c r="AD73" s="1"/>
      <c r="AE73" s="5"/>
      <c r="AF73" s="5"/>
      <c r="AG73" s="5"/>
      <c r="AH73" s="5"/>
    </row>
    <row r="74" spans="6:36" x14ac:dyDescent="0.25">
      <c r="F74" s="2">
        <v>389</v>
      </c>
      <c r="G74" s="335" t="s">
        <v>60</v>
      </c>
      <c r="H74" s="335"/>
      <c r="I74" s="337">
        <v>200</v>
      </c>
      <c r="J74" s="337"/>
      <c r="K74" s="3">
        <v>0.8</v>
      </c>
      <c r="L74" s="3">
        <v>0.6</v>
      </c>
      <c r="M74" s="3">
        <v>22</v>
      </c>
      <c r="N74" s="3">
        <v>92</v>
      </c>
      <c r="P74" s="173">
        <v>120</v>
      </c>
      <c r="Q74" s="173">
        <v>14</v>
      </c>
      <c r="R74" s="173">
        <v>8</v>
      </c>
      <c r="S74" s="173">
        <v>14</v>
      </c>
      <c r="T74" s="173">
        <v>1.4</v>
      </c>
      <c r="U74" s="173"/>
      <c r="V74" s="173">
        <v>0.02</v>
      </c>
      <c r="W74" s="173">
        <v>0.02</v>
      </c>
      <c r="X74" s="173">
        <v>4</v>
      </c>
      <c r="Z74" s="5"/>
      <c r="AA74" s="5"/>
      <c r="AB74" s="1"/>
      <c r="AC74" s="1"/>
      <c r="AD74" s="1"/>
      <c r="AE74" s="1"/>
      <c r="AF74" s="5"/>
      <c r="AG74" s="5"/>
      <c r="AH74" s="5"/>
    </row>
    <row r="75" spans="6:36" hidden="1" x14ac:dyDescent="0.25">
      <c r="F75" s="49"/>
      <c r="G75" s="350" t="s">
        <v>60</v>
      </c>
      <c r="H75" s="350"/>
      <c r="I75" s="8">
        <v>200</v>
      </c>
      <c r="J75" s="8">
        <v>200</v>
      </c>
      <c r="K75" s="3"/>
      <c r="L75" s="3"/>
      <c r="M75" s="3"/>
      <c r="N75" s="3"/>
      <c r="P75" s="173"/>
      <c r="Q75" s="173"/>
      <c r="R75" s="173"/>
      <c r="S75" s="173"/>
      <c r="T75" s="173"/>
      <c r="U75" s="173"/>
      <c r="V75" s="173"/>
      <c r="W75" s="173"/>
      <c r="X75" s="173"/>
      <c r="Z75" s="5"/>
      <c r="AA75" s="5"/>
      <c r="AB75" s="1"/>
      <c r="AC75" s="1"/>
      <c r="AD75" s="1"/>
      <c r="AE75" s="1"/>
      <c r="AF75" s="5"/>
      <c r="AG75" s="5"/>
      <c r="AH75" s="5"/>
    </row>
    <row r="76" spans="6:36" x14ac:dyDescent="0.25">
      <c r="F76" s="29"/>
      <c r="G76" s="391" t="s">
        <v>61</v>
      </c>
      <c r="H76" s="391"/>
      <c r="I76" s="3">
        <v>50</v>
      </c>
      <c r="J76" s="3">
        <v>50</v>
      </c>
      <c r="K76" s="3">
        <v>3.75</v>
      </c>
      <c r="L76" s="3">
        <v>5.9</v>
      </c>
      <c r="M76" s="3">
        <v>37.450000000000003</v>
      </c>
      <c r="N76" s="3">
        <v>208.5</v>
      </c>
      <c r="P76" s="130">
        <v>18</v>
      </c>
      <c r="Q76" s="130">
        <v>1.1000000000000001</v>
      </c>
      <c r="R76" s="130">
        <v>5.5</v>
      </c>
      <c r="S76" s="130">
        <v>18.600000000000001</v>
      </c>
      <c r="T76" s="130">
        <v>0.7</v>
      </c>
      <c r="U76" s="130">
        <v>20</v>
      </c>
      <c r="V76" s="130">
        <v>1.6E-2</v>
      </c>
      <c r="W76" s="130">
        <v>0.18</v>
      </c>
      <c r="X76" s="173"/>
      <c r="Z76" s="5"/>
      <c r="AA76" s="5"/>
      <c r="AB76" s="1"/>
      <c r="AC76" s="1"/>
      <c r="AD76" s="1"/>
      <c r="AE76" s="1"/>
      <c r="AF76" s="5"/>
      <c r="AG76" s="5"/>
      <c r="AH76" s="5"/>
    </row>
    <row r="77" spans="6:36" x14ac:dyDescent="0.25">
      <c r="F77" s="49"/>
      <c r="G77" s="340" t="s">
        <v>42</v>
      </c>
      <c r="H77" s="340"/>
      <c r="I77" s="341">
        <f>I74+I76</f>
        <v>250</v>
      </c>
      <c r="J77" s="342"/>
      <c r="K77" s="3">
        <f>SUM(K74:K76)</f>
        <v>4.55</v>
      </c>
      <c r="L77" s="3">
        <f>SUM(L74:L76)</f>
        <v>6.5</v>
      </c>
      <c r="M77" s="3">
        <f>SUM(M74:M76)</f>
        <v>59.45</v>
      </c>
      <c r="N77" s="3">
        <f>SUM(N74:N76)</f>
        <v>300.5</v>
      </c>
      <c r="P77" s="176">
        <f>SUM(P74:P76)</f>
        <v>138</v>
      </c>
      <c r="Q77" s="176">
        <f t="shared" ref="Q77:X77" si="2">SUM(Q74:Q76)</f>
        <v>15.1</v>
      </c>
      <c r="R77" s="176">
        <f t="shared" si="2"/>
        <v>13.5</v>
      </c>
      <c r="S77" s="176">
        <f t="shared" si="2"/>
        <v>32.6</v>
      </c>
      <c r="T77" s="176">
        <f t="shared" si="2"/>
        <v>2.0999999999999996</v>
      </c>
      <c r="U77" s="176">
        <f t="shared" si="2"/>
        <v>20</v>
      </c>
      <c r="V77" s="176">
        <f t="shared" si="2"/>
        <v>3.6000000000000004E-2</v>
      </c>
      <c r="W77" s="176">
        <f t="shared" si="2"/>
        <v>0.19999999999999998</v>
      </c>
      <c r="X77" s="176">
        <f t="shared" si="2"/>
        <v>4</v>
      </c>
      <c r="AC77" s="5"/>
      <c r="AD77" s="32"/>
      <c r="AE77" s="11"/>
      <c r="AF77" s="11"/>
      <c r="AG77" s="11"/>
      <c r="AH77" s="11"/>
      <c r="AI77" s="11"/>
      <c r="AJ77" s="5"/>
    </row>
    <row r="78" spans="6:36" x14ac:dyDescent="0.25">
      <c r="F78" s="75"/>
      <c r="G78" s="26"/>
      <c r="H78" s="26"/>
      <c r="I78" s="27"/>
      <c r="J78" s="27"/>
      <c r="K78" s="27"/>
      <c r="L78" s="27"/>
      <c r="M78" s="27"/>
      <c r="N78" s="28">
        <f>N77/N119</f>
        <v>9.1269142221925253E-2</v>
      </c>
      <c r="P78" s="173"/>
      <c r="Q78" s="173"/>
      <c r="R78" s="173"/>
      <c r="S78" s="173"/>
      <c r="T78" s="173"/>
      <c r="U78" s="173"/>
      <c r="V78" s="173"/>
      <c r="W78" s="173"/>
      <c r="X78" s="173"/>
      <c r="AC78" s="5"/>
      <c r="AD78" s="32"/>
      <c r="AE78" s="11"/>
      <c r="AF78" s="11"/>
      <c r="AG78" s="11"/>
      <c r="AH78" s="11"/>
      <c r="AI78" s="11"/>
      <c r="AJ78" s="5"/>
    </row>
    <row r="79" spans="6:36" x14ac:dyDescent="0.25">
      <c r="F79" s="333" t="s">
        <v>74</v>
      </c>
      <c r="G79" s="333"/>
      <c r="H79" s="333"/>
      <c r="I79" s="333"/>
      <c r="J79" s="333"/>
      <c r="K79" s="333"/>
      <c r="L79" s="333"/>
      <c r="M79" s="333"/>
      <c r="N79" s="333"/>
      <c r="P79" s="173"/>
      <c r="Q79" s="173"/>
      <c r="R79" s="173"/>
      <c r="S79" s="173"/>
      <c r="T79" s="173"/>
      <c r="U79" s="173"/>
      <c r="V79" s="173"/>
      <c r="W79" s="173"/>
      <c r="X79" s="173"/>
      <c r="AC79" s="5"/>
      <c r="AD79" s="32"/>
      <c r="AE79" s="11"/>
      <c r="AF79" s="11"/>
      <c r="AG79" s="11"/>
      <c r="AH79" s="11"/>
      <c r="AI79" s="11"/>
      <c r="AJ79" s="5"/>
    </row>
    <row r="80" spans="6:36" ht="15.75" customHeight="1" x14ac:dyDescent="0.25">
      <c r="F80" s="29">
        <v>192</v>
      </c>
      <c r="G80" s="334" t="s">
        <v>130</v>
      </c>
      <c r="H80" s="334"/>
      <c r="I80" s="333">
        <v>90</v>
      </c>
      <c r="J80" s="333"/>
      <c r="K80" s="3">
        <v>13.15</v>
      </c>
      <c r="L80" s="3">
        <v>11.37</v>
      </c>
      <c r="M80" s="3">
        <v>1.4</v>
      </c>
      <c r="N80" s="3">
        <v>184.45</v>
      </c>
      <c r="P80" s="173">
        <v>88.1</v>
      </c>
      <c r="Q80" s="173">
        <v>28</v>
      </c>
      <c r="R80" s="173">
        <v>10.1</v>
      </c>
      <c r="S80" s="173">
        <v>83.5</v>
      </c>
      <c r="T80" s="173">
        <v>0.95</v>
      </c>
      <c r="U80" s="173">
        <v>49.1</v>
      </c>
      <c r="V80" s="173">
        <v>0.02</v>
      </c>
      <c r="W80" s="173">
        <v>0.08</v>
      </c>
      <c r="X80" s="173">
        <v>1.18</v>
      </c>
      <c r="Y80" s="5"/>
      <c r="Z80" s="322"/>
      <c r="AA80" s="322"/>
      <c r="AB80" s="15"/>
      <c r="AC80" s="15"/>
      <c r="AD80" s="15"/>
      <c r="AE80" s="15"/>
      <c r="AF80" s="11"/>
      <c r="AG80" s="11"/>
      <c r="AH80" s="11"/>
      <c r="AI80" s="11"/>
      <c r="AJ80" s="5"/>
    </row>
    <row r="81" spans="6:37" ht="31.5" hidden="1" customHeight="1" x14ac:dyDescent="0.25">
      <c r="F81" s="10"/>
      <c r="G81" s="411" t="s">
        <v>100</v>
      </c>
      <c r="H81" s="411"/>
      <c r="I81" s="29">
        <v>156</v>
      </c>
      <c r="J81" s="29">
        <v>112</v>
      </c>
      <c r="K81" s="4"/>
      <c r="L81" s="4"/>
      <c r="M81" s="4"/>
      <c r="N81" s="4"/>
      <c r="P81" s="173"/>
      <c r="Q81" s="173"/>
      <c r="R81" s="173"/>
      <c r="S81" s="173"/>
      <c r="T81" s="173"/>
      <c r="U81" s="173"/>
      <c r="V81" s="173"/>
      <c r="W81" s="173"/>
      <c r="X81" s="173"/>
      <c r="Y81" s="5"/>
      <c r="Z81" s="81"/>
      <c r="AA81" s="81"/>
      <c r="AB81" s="5"/>
      <c r="AC81" s="5"/>
      <c r="AD81" s="5"/>
      <c r="AE81" s="5"/>
      <c r="AF81" s="11"/>
      <c r="AG81" s="11"/>
      <c r="AH81" s="11"/>
      <c r="AI81" s="11"/>
      <c r="AJ81" s="5"/>
    </row>
    <row r="82" spans="6:37" ht="18.75" hidden="1" x14ac:dyDescent="0.3">
      <c r="F82" s="10"/>
      <c r="G82" s="350" t="s">
        <v>53</v>
      </c>
      <c r="H82" s="350"/>
      <c r="I82" s="10">
        <v>16</v>
      </c>
      <c r="J82" s="10">
        <v>13</v>
      </c>
      <c r="K82" s="9"/>
      <c r="L82" s="9"/>
      <c r="M82" s="9"/>
      <c r="N82" s="9"/>
      <c r="P82" s="173"/>
      <c r="Q82" s="173"/>
      <c r="R82" s="173"/>
      <c r="S82" s="173"/>
      <c r="T82" s="173"/>
      <c r="U82" s="173"/>
      <c r="V82" s="173"/>
      <c r="W82" s="173"/>
      <c r="X82" s="173"/>
      <c r="Y82" s="5"/>
      <c r="Z82" s="120"/>
      <c r="AA82" s="120"/>
      <c r="AB82" s="120"/>
      <c r="AC82" s="120"/>
      <c r="AD82" s="36"/>
      <c r="AE82" s="11"/>
      <c r="AF82" s="11"/>
      <c r="AG82" s="11"/>
      <c r="AH82" s="11"/>
      <c r="AI82" s="11"/>
      <c r="AJ82" s="5"/>
    </row>
    <row r="83" spans="6:37" ht="18.75" hidden="1" x14ac:dyDescent="0.3">
      <c r="F83" s="10"/>
      <c r="G83" s="350" t="s">
        <v>49</v>
      </c>
      <c r="H83" s="350"/>
      <c r="I83" s="10">
        <v>15</v>
      </c>
      <c r="J83" s="10">
        <v>12</v>
      </c>
      <c r="K83" s="4"/>
      <c r="L83" s="4"/>
      <c r="M83" s="4"/>
      <c r="N83" s="4"/>
      <c r="P83" s="173"/>
      <c r="Q83" s="173"/>
      <c r="R83" s="173"/>
      <c r="S83" s="173"/>
      <c r="T83" s="173"/>
      <c r="U83" s="173"/>
      <c r="V83" s="173"/>
      <c r="W83" s="173"/>
      <c r="X83" s="173"/>
      <c r="AB83" s="5"/>
      <c r="AC83" s="5"/>
      <c r="AD83" s="36"/>
      <c r="AE83" s="11"/>
      <c r="AF83" s="11"/>
      <c r="AG83" s="11"/>
      <c r="AH83" s="11"/>
      <c r="AI83" s="11"/>
      <c r="AJ83" s="5"/>
    </row>
    <row r="84" spans="6:37" ht="18.75" hidden="1" x14ac:dyDescent="0.3">
      <c r="F84" s="10"/>
      <c r="G84" s="350" t="s">
        <v>9</v>
      </c>
      <c r="H84" s="350"/>
      <c r="I84" s="10">
        <v>2</v>
      </c>
      <c r="J84" s="10">
        <v>2</v>
      </c>
      <c r="K84" s="4"/>
      <c r="L84" s="4"/>
      <c r="M84" s="4"/>
      <c r="N84" s="4"/>
      <c r="P84" s="173"/>
      <c r="Q84" s="173"/>
      <c r="R84" s="173"/>
      <c r="S84" s="173"/>
      <c r="T84" s="173"/>
      <c r="U84" s="173"/>
      <c r="V84" s="173"/>
      <c r="W84" s="173"/>
      <c r="X84" s="173"/>
      <c r="AB84" s="5"/>
      <c r="AC84" s="5"/>
      <c r="AD84" s="36"/>
      <c r="AE84" s="11"/>
      <c r="AF84" s="11"/>
      <c r="AG84" s="11"/>
      <c r="AH84" s="11"/>
      <c r="AI84" s="11"/>
      <c r="AJ84" s="5"/>
    </row>
    <row r="85" spans="6:37" ht="29.25" customHeight="1" x14ac:dyDescent="0.25">
      <c r="F85" s="132">
        <v>216</v>
      </c>
      <c r="G85" s="334" t="s">
        <v>237</v>
      </c>
      <c r="H85" s="334"/>
      <c r="I85" s="333">
        <v>220</v>
      </c>
      <c r="J85" s="333"/>
      <c r="K85" s="9">
        <v>4.93</v>
      </c>
      <c r="L85" s="9">
        <v>10</v>
      </c>
      <c r="M85" s="9">
        <v>32.229999999999997</v>
      </c>
      <c r="N85" s="9">
        <v>238.48</v>
      </c>
      <c r="P85" s="173">
        <v>890</v>
      </c>
      <c r="Q85" s="173">
        <v>58</v>
      </c>
      <c r="R85" s="173">
        <v>38</v>
      </c>
      <c r="S85" s="173">
        <v>120</v>
      </c>
      <c r="T85" s="173">
        <v>1.4</v>
      </c>
      <c r="U85" s="173"/>
      <c r="V85" s="173">
        <v>0.2</v>
      </c>
      <c r="W85" s="173">
        <v>0.16</v>
      </c>
      <c r="X85" s="173">
        <v>25</v>
      </c>
      <c r="AB85" s="5"/>
      <c r="AC85" s="76"/>
      <c r="AD85" s="455"/>
      <c r="AE85" s="455"/>
      <c r="AF85" s="322"/>
      <c r="AG85" s="322"/>
      <c r="AH85" s="15"/>
      <c r="AI85" s="15"/>
      <c r="AJ85" s="15"/>
      <c r="AK85" s="15"/>
    </row>
    <row r="86" spans="6:37" hidden="1" x14ac:dyDescent="0.25">
      <c r="F86" s="9"/>
      <c r="G86" s="350" t="s">
        <v>5</v>
      </c>
      <c r="H86" s="350"/>
      <c r="I86" s="10">
        <v>250</v>
      </c>
      <c r="J86" s="10">
        <v>188</v>
      </c>
      <c r="K86" s="4"/>
      <c r="L86" s="4"/>
      <c r="M86" s="4"/>
      <c r="N86" s="4"/>
      <c r="P86" s="173"/>
      <c r="Q86" s="173"/>
      <c r="R86" s="173"/>
      <c r="S86" s="173"/>
      <c r="T86" s="173"/>
      <c r="U86" s="173"/>
      <c r="V86" s="173"/>
      <c r="W86" s="173"/>
      <c r="X86" s="173"/>
      <c r="AB86" s="5"/>
      <c r="AC86" s="76"/>
      <c r="AD86" s="430"/>
      <c r="AE86" s="430"/>
      <c r="AF86" s="11"/>
      <c r="AG86" s="11"/>
      <c r="AH86" s="5"/>
      <c r="AI86" s="5"/>
      <c r="AJ86" s="5"/>
      <c r="AK86" s="5"/>
    </row>
    <row r="87" spans="6:37" hidden="1" x14ac:dyDescent="0.25">
      <c r="F87" s="9"/>
      <c r="G87" s="350" t="s">
        <v>9</v>
      </c>
      <c r="H87" s="350"/>
      <c r="I87" s="10">
        <v>10</v>
      </c>
      <c r="J87" s="10">
        <v>10</v>
      </c>
      <c r="K87" s="4"/>
      <c r="L87" s="4"/>
      <c r="M87" s="4"/>
      <c r="N87" s="4"/>
      <c r="P87" s="173"/>
      <c r="Q87" s="173"/>
      <c r="R87" s="173"/>
      <c r="S87" s="173"/>
      <c r="T87" s="173"/>
      <c r="U87" s="173"/>
      <c r="V87" s="173"/>
      <c r="W87" s="173"/>
      <c r="X87" s="173"/>
      <c r="AB87" s="5"/>
      <c r="AC87" s="76"/>
      <c r="AD87" s="430"/>
      <c r="AE87" s="430"/>
      <c r="AF87" s="11"/>
      <c r="AG87" s="11"/>
      <c r="AH87" s="5"/>
      <c r="AI87" s="5"/>
      <c r="AJ87" s="5"/>
      <c r="AK87" s="5"/>
    </row>
    <row r="88" spans="6:37" hidden="1" x14ac:dyDescent="0.25">
      <c r="F88" s="9"/>
      <c r="G88" s="350" t="s">
        <v>33</v>
      </c>
      <c r="H88" s="350"/>
      <c r="I88" s="10">
        <v>40</v>
      </c>
      <c r="J88" s="10">
        <v>40</v>
      </c>
      <c r="K88" s="4"/>
      <c r="L88" s="4"/>
      <c r="M88" s="4"/>
      <c r="N88" s="4"/>
      <c r="P88" s="173"/>
      <c r="Q88" s="173"/>
      <c r="R88" s="173"/>
      <c r="S88" s="173"/>
      <c r="T88" s="173"/>
      <c r="U88" s="173"/>
      <c r="V88" s="173"/>
      <c r="W88" s="173"/>
      <c r="X88" s="173"/>
      <c r="AB88" s="5"/>
      <c r="AC88" s="5"/>
      <c r="AD88" s="32"/>
      <c r="AE88" s="11"/>
      <c r="AF88" s="1"/>
      <c r="AG88" s="1"/>
      <c r="AH88" s="1"/>
      <c r="AI88" s="1"/>
      <c r="AJ88" s="5"/>
      <c r="AK88" s="5"/>
    </row>
    <row r="89" spans="6:37" x14ac:dyDescent="0.25">
      <c r="F89" s="9">
        <v>210</v>
      </c>
      <c r="G89" s="144" t="s">
        <v>238</v>
      </c>
      <c r="H89" s="144"/>
      <c r="I89" s="346">
        <v>100</v>
      </c>
      <c r="J89" s="348"/>
      <c r="K89" s="9">
        <v>2.56</v>
      </c>
      <c r="L89" s="9">
        <v>7.92</v>
      </c>
      <c r="M89" s="9">
        <v>7.96</v>
      </c>
      <c r="N89" s="9">
        <v>102.9</v>
      </c>
      <c r="P89" s="173">
        <v>141</v>
      </c>
      <c r="Q89" s="173">
        <v>39.4</v>
      </c>
      <c r="R89" s="173">
        <v>12.8</v>
      </c>
      <c r="S89" s="173">
        <v>24.8</v>
      </c>
      <c r="T89" s="173">
        <v>0.62</v>
      </c>
      <c r="U89" s="173">
        <v>20</v>
      </c>
      <c r="V89" s="173">
        <v>0.02</v>
      </c>
      <c r="W89" s="173">
        <v>0.03</v>
      </c>
      <c r="X89" s="173">
        <v>24.5</v>
      </c>
      <c r="AB89" s="5"/>
      <c r="AC89" s="5"/>
      <c r="AD89" s="32"/>
      <c r="AE89" s="11"/>
      <c r="AF89" s="1"/>
      <c r="AG89" s="1"/>
      <c r="AH89" s="1"/>
      <c r="AI89" s="1"/>
      <c r="AJ89" s="5"/>
      <c r="AK89" s="5"/>
    </row>
    <row r="90" spans="6:37" hidden="1" x14ac:dyDescent="0.25">
      <c r="F90" s="77"/>
      <c r="G90" s="350" t="s">
        <v>49</v>
      </c>
      <c r="H90" s="350"/>
      <c r="I90" s="10">
        <v>15</v>
      </c>
      <c r="J90" s="10">
        <v>12</v>
      </c>
      <c r="K90" s="4"/>
      <c r="L90" s="4"/>
      <c r="M90" s="4"/>
      <c r="N90" s="4"/>
      <c r="P90" s="173"/>
      <c r="Q90" s="173"/>
      <c r="R90" s="173"/>
      <c r="S90" s="173"/>
      <c r="T90" s="173"/>
      <c r="U90" s="173"/>
      <c r="V90" s="173"/>
      <c r="W90" s="173"/>
      <c r="X90" s="173"/>
      <c r="AB90" s="5"/>
      <c r="AC90" s="11"/>
      <c r="AD90" s="32"/>
      <c r="AE90" s="11"/>
      <c r="AF90" s="11"/>
      <c r="AG90" s="11"/>
      <c r="AH90" s="11"/>
      <c r="AI90" s="11"/>
      <c r="AJ90" s="5"/>
      <c r="AK90" s="5"/>
    </row>
    <row r="91" spans="6:37" hidden="1" x14ac:dyDescent="0.25">
      <c r="F91" s="77"/>
      <c r="G91" s="350" t="s">
        <v>53</v>
      </c>
      <c r="H91" s="350"/>
      <c r="I91" s="10">
        <v>25</v>
      </c>
      <c r="J91" s="10">
        <v>20</v>
      </c>
      <c r="K91" s="4"/>
      <c r="L91" s="4"/>
      <c r="M91" s="4"/>
      <c r="N91" s="4"/>
      <c r="P91" s="173"/>
      <c r="Q91" s="173"/>
      <c r="R91" s="173"/>
      <c r="S91" s="173"/>
      <c r="T91" s="173"/>
      <c r="U91" s="173"/>
      <c r="V91" s="173"/>
      <c r="W91" s="173"/>
      <c r="X91" s="173"/>
      <c r="AB91" s="5"/>
      <c r="AC91" s="5"/>
      <c r="AD91" s="5"/>
      <c r="AE91" s="11"/>
      <c r="AF91" s="35"/>
      <c r="AG91" s="35"/>
      <c r="AH91" s="35"/>
      <c r="AI91" s="35"/>
      <c r="AJ91" s="5"/>
    </row>
    <row r="92" spans="6:37" ht="18.75" hidden="1" x14ac:dyDescent="0.3">
      <c r="F92" s="77"/>
      <c r="G92" s="350" t="s">
        <v>62</v>
      </c>
      <c r="H92" s="350"/>
      <c r="I92" s="10">
        <v>131</v>
      </c>
      <c r="J92" s="10">
        <v>105</v>
      </c>
      <c r="K92" s="4"/>
      <c r="L92" s="4"/>
      <c r="M92" s="4"/>
      <c r="N92" s="4"/>
      <c r="P92" s="173"/>
      <c r="Q92" s="173"/>
      <c r="R92" s="173"/>
      <c r="S92" s="173"/>
      <c r="T92" s="173"/>
      <c r="U92" s="173"/>
      <c r="V92" s="173"/>
      <c r="W92" s="173"/>
      <c r="X92" s="173"/>
      <c r="AC92" s="5"/>
      <c r="AD92" s="40"/>
      <c r="AE92" s="11"/>
      <c r="AF92" s="11"/>
      <c r="AG92" s="11"/>
      <c r="AH92" s="11"/>
      <c r="AI92" s="11"/>
      <c r="AJ92" s="5"/>
    </row>
    <row r="93" spans="6:37" ht="18.75" hidden="1" x14ac:dyDescent="0.3">
      <c r="F93" s="77"/>
      <c r="G93" s="350" t="s">
        <v>9</v>
      </c>
      <c r="H93" s="350"/>
      <c r="I93" s="10">
        <v>10</v>
      </c>
      <c r="J93" s="10">
        <v>10</v>
      </c>
      <c r="K93" s="4"/>
      <c r="L93" s="4"/>
      <c r="M93" s="4"/>
      <c r="N93" s="4"/>
      <c r="P93" s="173"/>
      <c r="Q93" s="173"/>
      <c r="R93" s="173"/>
      <c r="S93" s="173"/>
      <c r="T93" s="173"/>
      <c r="U93" s="173"/>
      <c r="V93" s="173"/>
      <c r="W93" s="173"/>
      <c r="X93" s="173"/>
      <c r="AC93" s="5"/>
      <c r="AD93" s="40"/>
      <c r="AE93" s="11"/>
      <c r="AF93" s="11"/>
      <c r="AG93" s="11"/>
      <c r="AH93" s="11"/>
      <c r="AI93" s="11"/>
      <c r="AJ93" s="5"/>
    </row>
    <row r="94" spans="6:37" ht="18.75" hidden="1" x14ac:dyDescent="0.3">
      <c r="F94" s="77"/>
      <c r="G94" s="355" t="s">
        <v>10</v>
      </c>
      <c r="H94" s="350"/>
      <c r="I94" s="10">
        <v>5</v>
      </c>
      <c r="J94" s="10">
        <v>5</v>
      </c>
      <c r="K94" s="4"/>
      <c r="L94" s="4"/>
      <c r="M94" s="4"/>
      <c r="N94" s="4"/>
      <c r="P94" s="173"/>
      <c r="Q94" s="173"/>
      <c r="R94" s="173"/>
      <c r="S94" s="173"/>
      <c r="T94" s="173"/>
      <c r="U94" s="173"/>
      <c r="V94" s="173"/>
      <c r="W94" s="173"/>
      <c r="X94" s="173"/>
      <c r="AC94" s="5"/>
      <c r="AD94" s="40"/>
      <c r="AE94" s="11"/>
      <c r="AF94" s="11"/>
      <c r="AG94" s="11"/>
      <c r="AH94" s="11"/>
      <c r="AI94" s="11"/>
      <c r="AJ94" s="5"/>
    </row>
    <row r="95" spans="6:37" ht="18.75" hidden="1" x14ac:dyDescent="0.3">
      <c r="F95" s="77"/>
      <c r="G95" s="350" t="s">
        <v>87</v>
      </c>
      <c r="H95" s="350"/>
      <c r="I95" s="10">
        <v>5</v>
      </c>
      <c r="J95" s="10">
        <v>5</v>
      </c>
      <c r="K95" s="4"/>
      <c r="L95" s="4"/>
      <c r="M95" s="4"/>
      <c r="N95" s="4"/>
      <c r="P95" s="173"/>
      <c r="Q95" s="173"/>
      <c r="R95" s="173"/>
      <c r="S95" s="173"/>
      <c r="T95" s="173"/>
      <c r="U95" s="173"/>
      <c r="V95" s="173"/>
      <c r="W95" s="173"/>
      <c r="X95" s="173"/>
      <c r="AC95" s="5"/>
      <c r="AD95" s="40"/>
      <c r="AE95" s="11"/>
      <c r="AF95" s="11"/>
      <c r="AG95" s="11"/>
      <c r="AH95" s="11"/>
      <c r="AI95" s="11"/>
      <c r="AJ95" s="5"/>
    </row>
    <row r="96" spans="6:37" hidden="1" x14ac:dyDescent="0.25">
      <c r="F96" s="77"/>
      <c r="G96" s="355" t="s">
        <v>4</v>
      </c>
      <c r="H96" s="350"/>
      <c r="I96" s="10">
        <v>2</v>
      </c>
      <c r="J96" s="10">
        <v>2</v>
      </c>
      <c r="K96" s="4"/>
      <c r="L96" s="4"/>
      <c r="M96" s="4"/>
      <c r="N96" s="4"/>
      <c r="P96" s="173"/>
      <c r="Q96" s="173"/>
      <c r="R96" s="173"/>
      <c r="S96" s="173"/>
      <c r="T96" s="173"/>
      <c r="U96" s="173"/>
      <c r="V96" s="173"/>
      <c r="W96" s="173"/>
      <c r="X96" s="173"/>
      <c r="AC96" s="5"/>
      <c r="AD96" s="5"/>
      <c r="AE96" s="11"/>
      <c r="AF96" s="11"/>
      <c r="AG96" s="11"/>
      <c r="AH96" s="1"/>
      <c r="AI96" s="1"/>
      <c r="AJ96" s="5"/>
    </row>
    <row r="97" spans="6:36" ht="27" hidden="1" customHeight="1" x14ac:dyDescent="0.25">
      <c r="F97" s="29"/>
      <c r="G97" s="334"/>
      <c r="H97" s="334"/>
      <c r="I97" s="333"/>
      <c r="J97" s="333"/>
      <c r="K97" s="9"/>
      <c r="L97" s="9"/>
      <c r="M97" s="9"/>
      <c r="N97" s="9"/>
      <c r="P97" s="173"/>
      <c r="Q97" s="173"/>
      <c r="R97" s="173"/>
      <c r="S97" s="173"/>
      <c r="T97" s="173"/>
      <c r="U97" s="173"/>
      <c r="V97" s="173"/>
      <c r="W97" s="173"/>
      <c r="X97" s="173"/>
      <c r="AC97" s="5"/>
      <c r="AD97" s="32"/>
      <c r="AE97" s="11"/>
      <c r="AF97" s="11"/>
      <c r="AG97" s="11"/>
      <c r="AH97" s="11"/>
      <c r="AI97" s="11"/>
      <c r="AJ97" s="5"/>
    </row>
    <row r="98" spans="6:36" hidden="1" x14ac:dyDescent="0.25">
      <c r="F98" s="49"/>
      <c r="G98" s="350"/>
      <c r="H98" s="350"/>
      <c r="I98" s="10"/>
      <c r="J98" s="10"/>
      <c r="K98" s="4"/>
      <c r="L98" s="4"/>
      <c r="M98" s="4"/>
      <c r="N98" s="4"/>
      <c r="P98" s="173"/>
      <c r="Q98" s="173"/>
      <c r="R98" s="173"/>
      <c r="S98" s="173"/>
      <c r="T98" s="173"/>
      <c r="U98" s="173"/>
      <c r="V98" s="173"/>
      <c r="W98" s="173"/>
      <c r="X98" s="173"/>
      <c r="AC98" s="5"/>
      <c r="AD98" s="5"/>
      <c r="AE98" s="11"/>
      <c r="AF98" s="15"/>
      <c r="AG98" s="15"/>
      <c r="AH98" s="15"/>
      <c r="AI98" s="15"/>
      <c r="AJ98" s="5"/>
    </row>
    <row r="99" spans="6:36" hidden="1" x14ac:dyDescent="0.25">
      <c r="F99" s="49"/>
      <c r="G99" s="355"/>
      <c r="H99" s="350"/>
      <c r="I99" s="10"/>
      <c r="J99" s="10"/>
      <c r="K99" s="4"/>
      <c r="L99" s="4"/>
      <c r="M99" s="4"/>
      <c r="N99" s="4"/>
      <c r="P99" s="173"/>
      <c r="Q99" s="173"/>
      <c r="R99" s="173"/>
      <c r="S99" s="173"/>
      <c r="T99" s="173"/>
      <c r="U99" s="173"/>
      <c r="V99" s="173"/>
      <c r="W99" s="173"/>
      <c r="X99" s="173"/>
      <c r="AC99" s="5"/>
      <c r="AD99" s="5"/>
      <c r="AE99" s="11"/>
      <c r="AF99" s="15"/>
      <c r="AG99" s="15"/>
      <c r="AH99" s="15"/>
      <c r="AI99" s="15"/>
      <c r="AJ99" s="5"/>
    </row>
    <row r="100" spans="6:36" hidden="1" x14ac:dyDescent="0.25">
      <c r="F100" s="49"/>
      <c r="G100" s="355"/>
      <c r="H100" s="350"/>
      <c r="I100" s="10"/>
      <c r="J100" s="10"/>
      <c r="K100" s="4"/>
      <c r="L100" s="4"/>
      <c r="M100" s="4"/>
      <c r="N100" s="4"/>
      <c r="P100" s="173"/>
      <c r="Q100" s="173"/>
      <c r="R100" s="173"/>
      <c r="S100" s="173"/>
      <c r="T100" s="173"/>
      <c r="U100" s="173"/>
      <c r="V100" s="173"/>
      <c r="W100" s="173"/>
      <c r="X100" s="173"/>
      <c r="AC100" s="5"/>
      <c r="AD100" s="5"/>
      <c r="AE100" s="11"/>
      <c r="AF100" s="15"/>
      <c r="AG100" s="15"/>
      <c r="AH100" s="15"/>
      <c r="AI100" s="15"/>
      <c r="AJ100" s="5"/>
    </row>
    <row r="101" spans="6:36" hidden="1" x14ac:dyDescent="0.25">
      <c r="F101" s="49"/>
      <c r="G101" s="350"/>
      <c r="H101" s="350"/>
      <c r="I101" s="10"/>
      <c r="J101" s="10"/>
      <c r="K101" s="4"/>
      <c r="L101" s="4"/>
      <c r="M101" s="4"/>
      <c r="N101" s="4"/>
      <c r="P101" s="173"/>
      <c r="Q101" s="173"/>
      <c r="R101" s="173"/>
      <c r="S101" s="173"/>
      <c r="T101" s="173"/>
      <c r="U101" s="173"/>
      <c r="V101" s="173"/>
      <c r="W101" s="173"/>
      <c r="X101" s="173"/>
      <c r="AC101" s="5"/>
      <c r="AD101" s="5"/>
      <c r="AE101" s="11"/>
      <c r="AF101" s="15"/>
      <c r="AG101" s="15"/>
      <c r="AH101" s="15"/>
      <c r="AI101" s="15"/>
      <c r="AJ101" s="5"/>
    </row>
    <row r="102" spans="6:36" hidden="1" x14ac:dyDescent="0.25">
      <c r="F102" s="49"/>
      <c r="G102" s="350"/>
      <c r="H102" s="350"/>
      <c r="I102" s="10"/>
      <c r="J102" s="10"/>
      <c r="K102" s="4"/>
      <c r="L102" s="4"/>
      <c r="M102" s="4"/>
      <c r="N102" s="4"/>
      <c r="P102" s="173"/>
      <c r="Q102" s="173"/>
      <c r="R102" s="173"/>
      <c r="S102" s="173"/>
      <c r="T102" s="173"/>
      <c r="U102" s="173"/>
      <c r="V102" s="173"/>
      <c r="W102" s="173"/>
      <c r="X102" s="173"/>
      <c r="AC102" s="5"/>
      <c r="AD102" s="5"/>
      <c r="AE102" s="11"/>
      <c r="AF102" s="15"/>
      <c r="AG102" s="15"/>
      <c r="AH102" s="15"/>
      <c r="AI102" s="15"/>
      <c r="AJ102" s="5"/>
    </row>
    <row r="103" spans="6:36" ht="31.5" customHeight="1" x14ac:dyDescent="0.25">
      <c r="F103" s="49"/>
      <c r="G103" s="334" t="s">
        <v>38</v>
      </c>
      <c r="H103" s="334"/>
      <c r="I103" s="346">
        <v>50</v>
      </c>
      <c r="J103" s="348"/>
      <c r="K103" s="9">
        <v>3.8</v>
      </c>
      <c r="L103" s="9">
        <v>0.8</v>
      </c>
      <c r="M103" s="9">
        <v>23.9</v>
      </c>
      <c r="N103" s="9">
        <v>117</v>
      </c>
      <c r="P103" s="173">
        <v>43</v>
      </c>
      <c r="Q103" s="173">
        <v>6</v>
      </c>
      <c r="R103" s="173">
        <v>10</v>
      </c>
      <c r="S103" s="173">
        <v>57</v>
      </c>
      <c r="T103" s="173">
        <v>1.8</v>
      </c>
      <c r="U103" s="173"/>
      <c r="V103" s="173">
        <v>0.13</v>
      </c>
      <c r="W103" s="173">
        <v>0.14000000000000001</v>
      </c>
      <c r="X103" s="173"/>
      <c r="AC103" s="5"/>
      <c r="AD103" s="69"/>
      <c r="AE103" s="11"/>
      <c r="AF103" s="11"/>
      <c r="AG103" s="11"/>
      <c r="AH103" s="11"/>
      <c r="AI103" s="11"/>
      <c r="AJ103" s="5"/>
    </row>
    <row r="104" spans="6:36" ht="31.5" customHeight="1" x14ac:dyDescent="0.25">
      <c r="F104" s="49"/>
      <c r="G104" s="334" t="s">
        <v>17</v>
      </c>
      <c r="H104" s="334"/>
      <c r="I104" s="333">
        <v>75</v>
      </c>
      <c r="J104" s="333"/>
      <c r="K104" s="9">
        <v>5.4</v>
      </c>
      <c r="L104" s="9">
        <v>0.84</v>
      </c>
      <c r="M104" s="9">
        <v>34.700000000000003</v>
      </c>
      <c r="N104" s="9">
        <v>177.7</v>
      </c>
      <c r="P104" s="173">
        <v>67.34</v>
      </c>
      <c r="Q104" s="173">
        <v>34.700000000000003</v>
      </c>
      <c r="R104" s="173">
        <v>15</v>
      </c>
      <c r="S104" s="173">
        <v>83.7</v>
      </c>
      <c r="T104" s="173">
        <v>2.1</v>
      </c>
      <c r="U104" s="173"/>
      <c r="V104" s="173">
        <v>0.2</v>
      </c>
      <c r="W104" s="173">
        <v>0.22</v>
      </c>
      <c r="X104" s="173"/>
      <c r="AC104" s="5"/>
      <c r="AD104" s="32"/>
      <c r="AE104" s="11"/>
      <c r="AF104" s="11"/>
      <c r="AG104" s="11"/>
      <c r="AH104" s="11"/>
      <c r="AI104" s="11"/>
      <c r="AJ104" s="5"/>
    </row>
    <row r="105" spans="6:36" x14ac:dyDescent="0.25">
      <c r="F105" s="29">
        <v>265</v>
      </c>
      <c r="G105" s="349" t="s">
        <v>93</v>
      </c>
      <c r="H105" s="349"/>
      <c r="I105" s="333">
        <v>200</v>
      </c>
      <c r="J105" s="333"/>
      <c r="K105" s="9">
        <v>0.06</v>
      </c>
      <c r="L105" s="9"/>
      <c r="M105" s="9">
        <v>15.17</v>
      </c>
      <c r="N105" s="9">
        <v>60.82</v>
      </c>
      <c r="P105" s="173">
        <v>21.3</v>
      </c>
      <c r="Q105" s="173">
        <v>14.2</v>
      </c>
      <c r="R105" s="173">
        <v>2.4</v>
      </c>
      <c r="S105" s="173">
        <v>4.4000000000000004</v>
      </c>
      <c r="T105" s="175">
        <v>0.36</v>
      </c>
      <c r="U105" s="173"/>
      <c r="V105" s="173"/>
      <c r="W105" s="173"/>
      <c r="X105" s="173">
        <v>2.83</v>
      </c>
      <c r="AC105" s="5"/>
      <c r="AD105" s="32"/>
      <c r="AE105" s="11"/>
      <c r="AF105" s="1"/>
      <c r="AG105" s="1"/>
      <c r="AH105" s="1"/>
      <c r="AI105" s="1"/>
      <c r="AJ105" s="5"/>
    </row>
    <row r="106" spans="6:36" hidden="1" x14ac:dyDescent="0.25">
      <c r="F106" s="49"/>
      <c r="G106" s="344" t="s">
        <v>11</v>
      </c>
      <c r="H106" s="344"/>
      <c r="I106" s="10">
        <v>0.2</v>
      </c>
      <c r="J106" s="10">
        <v>0.2</v>
      </c>
      <c r="K106" s="3"/>
      <c r="L106" s="3"/>
      <c r="M106" s="3"/>
      <c r="N106" s="3"/>
      <c r="P106" s="173"/>
      <c r="Q106" s="173"/>
      <c r="R106" s="173"/>
      <c r="S106" s="173"/>
      <c r="T106" s="173"/>
      <c r="U106" s="173"/>
      <c r="V106" s="173"/>
      <c r="W106" s="173"/>
      <c r="X106" s="173"/>
      <c r="AC106" s="5"/>
      <c r="AD106" s="32"/>
      <c r="AE106" s="11"/>
      <c r="AF106" s="1"/>
      <c r="AG106" s="1"/>
      <c r="AH106" s="1"/>
      <c r="AI106" s="1"/>
      <c r="AJ106" s="5"/>
    </row>
    <row r="107" spans="6:36" hidden="1" x14ac:dyDescent="0.25">
      <c r="F107" s="49"/>
      <c r="G107" s="344" t="s">
        <v>41</v>
      </c>
      <c r="H107" s="344"/>
      <c r="I107" s="10">
        <v>204</v>
      </c>
      <c r="J107" s="10">
        <v>204</v>
      </c>
      <c r="K107" s="3"/>
      <c r="L107" s="3"/>
      <c r="M107" s="3"/>
      <c r="N107" s="3"/>
      <c r="P107" s="173"/>
      <c r="Q107" s="173"/>
      <c r="R107" s="173"/>
      <c r="S107" s="173"/>
      <c r="T107" s="173"/>
      <c r="U107" s="173"/>
      <c r="V107" s="173"/>
      <c r="W107" s="173"/>
      <c r="X107" s="173"/>
      <c r="AC107" s="5"/>
      <c r="AD107" s="32"/>
      <c r="AE107" s="11"/>
      <c r="AF107" s="1"/>
      <c r="AG107" s="1"/>
      <c r="AH107" s="1"/>
      <c r="AI107" s="1"/>
      <c r="AJ107" s="5"/>
    </row>
    <row r="108" spans="6:36" hidden="1" x14ac:dyDescent="0.25">
      <c r="F108" s="49"/>
      <c r="G108" s="350" t="s">
        <v>94</v>
      </c>
      <c r="H108" s="350"/>
      <c r="I108" s="10">
        <v>8</v>
      </c>
      <c r="J108" s="10">
        <v>7</v>
      </c>
      <c r="K108" s="3"/>
      <c r="L108" s="3"/>
      <c r="M108" s="3"/>
      <c r="N108" s="3"/>
      <c r="P108" s="173"/>
      <c r="Q108" s="173"/>
      <c r="R108" s="173"/>
      <c r="S108" s="173"/>
      <c r="T108" s="173"/>
      <c r="U108" s="173"/>
      <c r="V108" s="173"/>
      <c r="W108" s="173"/>
      <c r="X108" s="173"/>
      <c r="AC108" s="5"/>
      <c r="AD108" s="5"/>
      <c r="AE108" s="11"/>
      <c r="AF108" s="35"/>
      <c r="AG108" s="35"/>
      <c r="AH108" s="35"/>
      <c r="AI108" s="35"/>
      <c r="AJ108" s="5"/>
    </row>
    <row r="109" spans="6:36" ht="16.5" hidden="1" customHeight="1" x14ac:dyDescent="0.3">
      <c r="F109" s="49"/>
      <c r="G109" s="344" t="s">
        <v>69</v>
      </c>
      <c r="H109" s="344"/>
      <c r="I109" s="10">
        <v>20</v>
      </c>
      <c r="J109" s="10">
        <v>20</v>
      </c>
      <c r="K109" s="3"/>
      <c r="L109" s="3"/>
      <c r="M109" s="3"/>
      <c r="N109" s="3"/>
      <c r="P109" s="173"/>
      <c r="Q109" s="173"/>
      <c r="R109" s="173"/>
      <c r="S109" s="173"/>
      <c r="T109" s="173"/>
      <c r="U109" s="173"/>
      <c r="V109" s="173"/>
      <c r="W109" s="173"/>
      <c r="X109" s="173"/>
      <c r="AC109" s="5"/>
      <c r="AD109" s="45"/>
      <c r="AE109" s="11"/>
      <c r="AF109" s="11"/>
      <c r="AG109" s="11"/>
      <c r="AH109" s="11"/>
      <c r="AI109" s="11"/>
      <c r="AJ109" s="5"/>
    </row>
    <row r="110" spans="6:36" ht="18.75" x14ac:dyDescent="0.3">
      <c r="F110" s="49"/>
      <c r="G110" s="384" t="s">
        <v>42</v>
      </c>
      <c r="H110" s="384"/>
      <c r="I110" s="341">
        <f>I80+I85+I89+I103+I104+I105</f>
        <v>735</v>
      </c>
      <c r="J110" s="342"/>
      <c r="K110" s="3">
        <f>SUM(K80:K109)</f>
        <v>29.899999999999995</v>
      </c>
      <c r="L110" s="3">
        <f>SUM(L80:L109)</f>
        <v>30.93</v>
      </c>
      <c r="M110" s="3">
        <f>SUM(M80:M109)</f>
        <v>115.36</v>
      </c>
      <c r="N110" s="3">
        <f>SUM(N80:N109)</f>
        <v>881.35</v>
      </c>
      <c r="P110" s="176">
        <f>SUM(P80:P109)</f>
        <v>1250.7399999999998</v>
      </c>
      <c r="Q110" s="176">
        <f t="shared" ref="Q110:X110" si="3">SUM(Q80:Q109)</f>
        <v>180.3</v>
      </c>
      <c r="R110" s="176">
        <f t="shared" si="3"/>
        <v>88.300000000000011</v>
      </c>
      <c r="S110" s="176">
        <f t="shared" si="3"/>
        <v>373.4</v>
      </c>
      <c r="T110" s="176">
        <f t="shared" si="3"/>
        <v>7.2299999999999995</v>
      </c>
      <c r="U110" s="176">
        <f t="shared" si="3"/>
        <v>69.099999999999994</v>
      </c>
      <c r="V110" s="176">
        <f t="shared" si="3"/>
        <v>0.57000000000000006</v>
      </c>
      <c r="W110" s="176">
        <f t="shared" si="3"/>
        <v>0.63</v>
      </c>
      <c r="X110" s="176">
        <f t="shared" si="3"/>
        <v>53.51</v>
      </c>
      <c r="AC110" s="5"/>
      <c r="AD110" s="45"/>
      <c r="AE110" s="11"/>
      <c r="AF110" s="11"/>
      <c r="AG110" s="11"/>
      <c r="AH110" s="11"/>
      <c r="AI110" s="11"/>
      <c r="AJ110" s="5"/>
    </row>
    <row r="111" spans="6:36" ht="12.75" customHeight="1" x14ac:dyDescent="0.3">
      <c r="F111" s="75"/>
      <c r="G111" s="26"/>
      <c r="H111" s="26"/>
      <c r="I111" s="27"/>
      <c r="J111" s="27"/>
      <c r="K111" s="27"/>
      <c r="L111" s="27"/>
      <c r="M111" s="27"/>
      <c r="N111" s="28">
        <f>N110/N119</f>
        <v>0.26768738268650194</v>
      </c>
      <c r="P111" s="173"/>
      <c r="Q111" s="173"/>
      <c r="R111" s="173"/>
      <c r="S111" s="173"/>
      <c r="T111" s="173"/>
      <c r="U111" s="173"/>
      <c r="V111" s="173"/>
      <c r="W111" s="173"/>
      <c r="X111" s="173"/>
      <c r="AC111" s="5"/>
      <c r="AD111" s="45"/>
      <c r="AE111" s="11"/>
      <c r="AF111" s="11"/>
      <c r="AG111" s="11"/>
      <c r="AH111" s="11"/>
      <c r="AI111" s="11"/>
      <c r="AJ111" s="5"/>
    </row>
    <row r="112" spans="6:36" ht="18.75" x14ac:dyDescent="0.3">
      <c r="F112" s="75"/>
      <c r="G112" s="41" t="s">
        <v>70</v>
      </c>
      <c r="H112" s="42"/>
      <c r="I112" s="3"/>
      <c r="J112" s="3">
        <v>7</v>
      </c>
      <c r="K112" s="27"/>
      <c r="L112" s="27"/>
      <c r="M112" s="27"/>
      <c r="N112" s="28"/>
      <c r="P112" s="173"/>
      <c r="Q112" s="173"/>
      <c r="R112" s="173"/>
      <c r="S112" s="173"/>
      <c r="T112" s="173"/>
      <c r="U112" s="173"/>
      <c r="V112" s="173"/>
      <c r="W112" s="173"/>
      <c r="X112" s="173"/>
      <c r="AC112" s="5"/>
      <c r="AD112" s="45"/>
      <c r="AE112" s="11"/>
      <c r="AF112" s="11"/>
      <c r="AG112" s="11"/>
      <c r="AH112" s="11"/>
      <c r="AI112" s="11"/>
      <c r="AJ112" s="5"/>
    </row>
    <row r="113" spans="6:36" x14ac:dyDescent="0.25">
      <c r="F113" s="333" t="s">
        <v>71</v>
      </c>
      <c r="G113" s="333"/>
      <c r="H113" s="333"/>
      <c r="I113" s="333"/>
      <c r="J113" s="333"/>
      <c r="K113" s="333"/>
      <c r="L113" s="333"/>
      <c r="M113" s="333"/>
      <c r="N113" s="333"/>
      <c r="P113" s="173"/>
      <c r="Q113" s="173"/>
      <c r="R113" s="173"/>
      <c r="S113" s="173"/>
      <c r="T113" s="173"/>
      <c r="U113" s="173"/>
      <c r="V113" s="173"/>
      <c r="W113" s="173"/>
      <c r="X113" s="173"/>
      <c r="AC113" s="5"/>
      <c r="AD113" s="32"/>
      <c r="AE113" s="11"/>
      <c r="AF113" s="1"/>
      <c r="AG113" s="1"/>
      <c r="AH113" s="1"/>
      <c r="AI113" s="1"/>
      <c r="AJ113" s="5"/>
    </row>
    <row r="114" spans="6:36" x14ac:dyDescent="0.25">
      <c r="F114" s="29">
        <v>245</v>
      </c>
      <c r="G114" s="391" t="s">
        <v>218</v>
      </c>
      <c r="H114" s="391"/>
      <c r="I114" s="337">
        <v>200</v>
      </c>
      <c r="J114" s="337"/>
      <c r="K114" s="3">
        <v>5.8</v>
      </c>
      <c r="L114" s="3">
        <v>5</v>
      </c>
      <c r="M114" s="3">
        <v>8.4</v>
      </c>
      <c r="N114" s="3">
        <v>108</v>
      </c>
      <c r="P114" s="101">
        <v>292</v>
      </c>
      <c r="Q114" s="130">
        <v>248</v>
      </c>
      <c r="R114" s="130">
        <v>28</v>
      </c>
      <c r="S114" s="130">
        <v>184</v>
      </c>
      <c r="T114" s="130">
        <v>0.2</v>
      </c>
      <c r="U114" s="130">
        <v>40</v>
      </c>
      <c r="V114" s="130">
        <v>0.04</v>
      </c>
      <c r="W114" s="130">
        <v>0.2</v>
      </c>
      <c r="X114" s="130">
        <v>0.6</v>
      </c>
      <c r="AC114" s="5"/>
      <c r="AD114" s="32"/>
      <c r="AE114" s="11"/>
      <c r="AF114" s="1"/>
      <c r="AG114" s="1"/>
      <c r="AH114" s="1"/>
      <c r="AI114" s="1"/>
      <c r="AJ114" s="5"/>
    </row>
    <row r="115" spans="6:36" hidden="1" x14ac:dyDescent="0.25">
      <c r="F115" s="49"/>
      <c r="G115" s="408" t="s">
        <v>218</v>
      </c>
      <c r="H115" s="353"/>
      <c r="I115" s="8">
        <v>210</v>
      </c>
      <c r="J115" s="8">
        <v>200</v>
      </c>
      <c r="K115" s="3"/>
      <c r="L115" s="3"/>
      <c r="M115" s="3"/>
      <c r="N115" s="3"/>
      <c r="P115" s="173"/>
      <c r="Q115" s="173"/>
      <c r="R115" s="173"/>
      <c r="S115" s="173"/>
      <c r="T115" s="173"/>
      <c r="U115" s="173"/>
      <c r="V115" s="173"/>
      <c r="W115" s="173"/>
      <c r="X115" s="173"/>
      <c r="AC115" s="5"/>
      <c r="AD115" s="32"/>
      <c r="AE115" s="11"/>
      <c r="AF115" s="15"/>
      <c r="AG115" s="15"/>
      <c r="AH115" s="15"/>
      <c r="AI115" s="15"/>
      <c r="AJ115" s="5"/>
    </row>
    <row r="116" spans="6:36" ht="30.75" customHeight="1" x14ac:dyDescent="0.25">
      <c r="F116" s="49"/>
      <c r="G116" s="334" t="s">
        <v>38</v>
      </c>
      <c r="H116" s="334"/>
      <c r="I116" s="333">
        <v>25</v>
      </c>
      <c r="J116" s="333"/>
      <c r="K116" s="9">
        <v>1.9</v>
      </c>
      <c r="L116" s="9">
        <v>0.4</v>
      </c>
      <c r="M116" s="9">
        <v>11.9</v>
      </c>
      <c r="N116" s="9">
        <v>58.7</v>
      </c>
      <c r="P116" s="173">
        <v>21</v>
      </c>
      <c r="Q116" s="173">
        <v>3</v>
      </c>
      <c r="R116" s="173">
        <v>5</v>
      </c>
      <c r="S116" s="173">
        <v>28.5</v>
      </c>
      <c r="T116" s="173">
        <v>0.9</v>
      </c>
      <c r="U116" s="173"/>
      <c r="V116" s="173">
        <v>0.06</v>
      </c>
      <c r="W116" s="173">
        <v>7.0000000000000007E-2</v>
      </c>
      <c r="X116" s="173"/>
      <c r="AC116" s="5"/>
      <c r="AD116" s="32"/>
      <c r="AE116" s="11"/>
      <c r="AF116" s="11"/>
      <c r="AG116" s="11"/>
      <c r="AH116" s="11"/>
      <c r="AI116" s="11"/>
      <c r="AJ116" s="5"/>
    </row>
    <row r="117" spans="6:36" ht="15.75" x14ac:dyDescent="0.25">
      <c r="F117" s="49"/>
      <c r="G117" s="384" t="s">
        <v>42</v>
      </c>
      <c r="H117" s="384"/>
      <c r="I117" s="341">
        <f>I114+I116</f>
        <v>225</v>
      </c>
      <c r="J117" s="342"/>
      <c r="K117" s="3">
        <f>SUM(K114:K116)</f>
        <v>7.6999999999999993</v>
      </c>
      <c r="L117" s="3">
        <f>SUM(L114:L116)</f>
        <v>5.4</v>
      </c>
      <c r="M117" s="3">
        <f>SUM(M114:M116)</f>
        <v>20.3</v>
      </c>
      <c r="N117" s="3">
        <f>SUM(N114:N116)</f>
        <v>166.7</v>
      </c>
      <c r="P117" s="176">
        <f>SUM(P114:P116)</f>
        <v>313</v>
      </c>
      <c r="Q117" s="176">
        <f t="shared" ref="Q117:X117" si="4">SUM(Q114:Q116)</f>
        <v>251</v>
      </c>
      <c r="R117" s="176">
        <f t="shared" si="4"/>
        <v>33</v>
      </c>
      <c r="S117" s="176">
        <f t="shared" si="4"/>
        <v>212.5</v>
      </c>
      <c r="T117" s="176">
        <f t="shared" si="4"/>
        <v>1.1000000000000001</v>
      </c>
      <c r="U117" s="176">
        <f t="shared" si="4"/>
        <v>40</v>
      </c>
      <c r="V117" s="176">
        <f t="shared" si="4"/>
        <v>0.1</v>
      </c>
      <c r="W117" s="176">
        <f t="shared" si="4"/>
        <v>0.27</v>
      </c>
      <c r="X117" s="176">
        <f t="shared" si="4"/>
        <v>0.6</v>
      </c>
      <c r="AA117" s="5"/>
      <c r="AB117" s="34"/>
      <c r="AC117" s="5"/>
      <c r="AD117" s="5"/>
      <c r="AE117" s="11"/>
      <c r="AF117" s="50"/>
      <c r="AG117" s="50"/>
      <c r="AH117" s="50"/>
      <c r="AI117" s="50"/>
      <c r="AJ117" s="5"/>
    </row>
    <row r="118" spans="6:36" ht="12" customHeight="1" x14ac:dyDescent="0.25">
      <c r="F118" s="49"/>
      <c r="G118" s="385"/>
      <c r="H118" s="385"/>
      <c r="I118" s="3"/>
      <c r="J118" s="3"/>
      <c r="K118" s="3"/>
      <c r="L118" s="3"/>
      <c r="M118" s="3"/>
      <c r="N118" s="44">
        <f>N117/N119</f>
        <v>5.0630835302478999E-2</v>
      </c>
      <c r="P118" s="173"/>
      <c r="Q118" s="173"/>
      <c r="R118" s="173"/>
      <c r="S118" s="173"/>
      <c r="T118" s="173"/>
      <c r="U118" s="173"/>
      <c r="V118" s="173"/>
      <c r="W118" s="173"/>
      <c r="X118" s="173"/>
      <c r="AC118" s="5"/>
      <c r="AD118" s="32"/>
      <c r="AE118" s="11"/>
      <c r="AF118" s="11"/>
      <c r="AG118" s="11"/>
      <c r="AH118" s="11"/>
      <c r="AI118" s="11"/>
      <c r="AJ118" s="5"/>
    </row>
    <row r="119" spans="6:36" ht="18.75" x14ac:dyDescent="0.3">
      <c r="F119" s="49"/>
      <c r="G119" s="386" t="s">
        <v>73</v>
      </c>
      <c r="H119" s="386"/>
      <c r="I119" s="341">
        <f>I28+I34+I71+I77+I110+I117</f>
        <v>3110</v>
      </c>
      <c r="J119" s="342"/>
      <c r="K119" s="46">
        <f>K28+K34+K71+K77+K110+K117</f>
        <v>108.43999999999998</v>
      </c>
      <c r="L119" s="46">
        <f>L28+L34+L71+L77+L110+L117</f>
        <v>112.47000000000003</v>
      </c>
      <c r="M119" s="46">
        <f>M28+M34+M71+M77+M110+M117</f>
        <v>451.77</v>
      </c>
      <c r="N119" s="46">
        <f>N28+N34+N71+N77+N110+N117</f>
        <v>3292.4599999999996</v>
      </c>
      <c r="O119" s="46">
        <f t="shared" ref="O119:X119" si="5">O28+O34+O71+O77+O110+O117</f>
        <v>0</v>
      </c>
      <c r="P119" s="238">
        <f t="shared" si="5"/>
        <v>2913.8099999999995</v>
      </c>
      <c r="Q119" s="238">
        <f t="shared" si="5"/>
        <v>834.78</v>
      </c>
      <c r="R119" s="238">
        <f t="shared" si="5"/>
        <v>276.07000000000005</v>
      </c>
      <c r="S119" s="238">
        <f t="shared" si="5"/>
        <v>1366.94</v>
      </c>
      <c r="T119" s="238">
        <f t="shared" si="5"/>
        <v>26.360000000000003</v>
      </c>
      <c r="U119" s="238">
        <f t="shared" si="5"/>
        <v>6085.8</v>
      </c>
      <c r="V119" s="238">
        <f t="shared" si="5"/>
        <v>1.6520000000000001</v>
      </c>
      <c r="W119" s="238">
        <f t="shared" si="5"/>
        <v>3.4490000000000003</v>
      </c>
      <c r="X119" s="238">
        <f t="shared" si="5"/>
        <v>109.38999999999999</v>
      </c>
      <c r="AC119" s="5"/>
      <c r="AD119" s="32"/>
      <c r="AE119" s="11"/>
      <c r="AF119" s="1"/>
      <c r="AG119" s="1"/>
      <c r="AH119" s="1"/>
      <c r="AI119" s="1"/>
      <c r="AJ119" s="5"/>
    </row>
    <row r="120" spans="6:36" ht="18.75" hidden="1" x14ac:dyDescent="0.3">
      <c r="G120" s="139" t="s">
        <v>303</v>
      </c>
      <c r="H120" s="139"/>
      <c r="I120" s="15"/>
      <c r="J120" s="11"/>
    </row>
    <row r="121" spans="6:36" ht="18.75" hidden="1" x14ac:dyDescent="0.3">
      <c r="G121" s="139" t="s">
        <v>304</v>
      </c>
      <c r="H121" s="139"/>
      <c r="I121" s="15"/>
      <c r="J121" s="11"/>
      <c r="K121" s="64">
        <f>K119*4</f>
        <v>433.75999999999993</v>
      </c>
      <c r="L121" s="64">
        <f>L119*9</f>
        <v>1012.2300000000002</v>
      </c>
      <c r="M121" s="64">
        <f>M119*4</f>
        <v>1807.08</v>
      </c>
    </row>
    <row r="122" spans="6:36" ht="18.75" hidden="1" x14ac:dyDescent="0.3">
      <c r="G122" s="139" t="s">
        <v>305</v>
      </c>
      <c r="H122" s="139"/>
      <c r="I122" s="15"/>
      <c r="J122" s="11"/>
      <c r="K122" s="149">
        <f>K121/N119</f>
        <v>0.13174343803721231</v>
      </c>
      <c r="L122" s="149">
        <f>L121/N119</f>
        <v>0.30743881474642071</v>
      </c>
      <c r="M122" s="149">
        <f>M121/N119</f>
        <v>0.54885404834075435</v>
      </c>
      <c r="P122" s="73">
        <v>1200</v>
      </c>
      <c r="Q122" s="73">
        <v>1200</v>
      </c>
      <c r="R122" s="73">
        <v>300</v>
      </c>
      <c r="S122" s="73">
        <v>1200</v>
      </c>
      <c r="T122" s="81">
        <v>18</v>
      </c>
      <c r="U122" s="197">
        <v>900</v>
      </c>
      <c r="V122" s="197">
        <v>1.4</v>
      </c>
      <c r="W122" s="197">
        <v>1.6</v>
      </c>
      <c r="X122" s="197">
        <v>70</v>
      </c>
    </row>
    <row r="123" spans="6:36" ht="18.75" hidden="1" x14ac:dyDescent="0.3">
      <c r="G123" s="139" t="s">
        <v>306</v>
      </c>
      <c r="H123" s="139"/>
      <c r="I123" s="15"/>
      <c r="J123" s="11"/>
    </row>
  </sheetData>
  <sheetProtection selectLockedCells="1" selectUnlockedCells="1"/>
  <mergeCells count="149">
    <mergeCell ref="I119:J119"/>
    <mergeCell ref="I37:J37"/>
    <mergeCell ref="I33:J33"/>
    <mergeCell ref="I34:J34"/>
    <mergeCell ref="I31:J31"/>
    <mergeCell ref="I14:J14"/>
    <mergeCell ref="I21:J21"/>
    <mergeCell ref="F36:N36"/>
    <mergeCell ref="G37:H37"/>
    <mergeCell ref="I23:J23"/>
    <mergeCell ref="K14:M15"/>
    <mergeCell ref="N14:N16"/>
    <mergeCell ref="I15:I16"/>
    <mergeCell ref="I28:J28"/>
    <mergeCell ref="I71:J71"/>
    <mergeCell ref="F17:N17"/>
    <mergeCell ref="G18:H18"/>
    <mergeCell ref="I18:J18"/>
    <mergeCell ref="G19:H19"/>
    <mergeCell ref="J15:J16"/>
    <mergeCell ref="F1:N3"/>
    <mergeCell ref="F4:N4"/>
    <mergeCell ref="F5:N5"/>
    <mergeCell ref="F14:F16"/>
    <mergeCell ref="G14:H16"/>
    <mergeCell ref="Z80:AA80"/>
    <mergeCell ref="G25:H25"/>
    <mergeCell ref="G20:H20"/>
    <mergeCell ref="I20:J20"/>
    <mergeCell ref="I32:J32"/>
    <mergeCell ref="F30:N30"/>
    <mergeCell ref="I77:J77"/>
    <mergeCell ref="G22:H22"/>
    <mergeCell ref="I22:J22"/>
    <mergeCell ref="G23:H23"/>
    <mergeCell ref="G49:H49"/>
    <mergeCell ref="G33:H33"/>
    <mergeCell ref="G34:H34"/>
    <mergeCell ref="G46:H46"/>
    <mergeCell ref="I50:J50"/>
    <mergeCell ref="G51:H51"/>
    <mergeCell ref="I41:J41"/>
    <mergeCell ref="G42:H42"/>
    <mergeCell ref="G43:H43"/>
    <mergeCell ref="G44:H44"/>
    <mergeCell ref="G45:H45"/>
    <mergeCell ref="G47:H47"/>
    <mergeCell ref="G48:H48"/>
    <mergeCell ref="G50:H50"/>
    <mergeCell ref="G52:H52"/>
    <mergeCell ref="G53:H53"/>
    <mergeCell ref="I53:J53"/>
    <mergeCell ref="G58:H58"/>
    <mergeCell ref="G59:H59"/>
    <mergeCell ref="I59:J59"/>
    <mergeCell ref="I54:J54"/>
    <mergeCell ref="G54:H54"/>
    <mergeCell ref="G60:H60"/>
    <mergeCell ref="G55:H55"/>
    <mergeCell ref="G56:H56"/>
    <mergeCell ref="G57:H57"/>
    <mergeCell ref="G61:H61"/>
    <mergeCell ref="G62:H62"/>
    <mergeCell ref="G63:H63"/>
    <mergeCell ref="G65:H65"/>
    <mergeCell ref="I65:J65"/>
    <mergeCell ref="G66:H66"/>
    <mergeCell ref="I66:J66"/>
    <mergeCell ref="G76:H76"/>
    <mergeCell ref="G67:H67"/>
    <mergeCell ref="G64:H64"/>
    <mergeCell ref="I64:J64"/>
    <mergeCell ref="G68:H68"/>
    <mergeCell ref="G69:H69"/>
    <mergeCell ref="G70:H70"/>
    <mergeCell ref="G77:H77"/>
    <mergeCell ref="F79:N79"/>
    <mergeCell ref="G80:H80"/>
    <mergeCell ref="I80:J80"/>
    <mergeCell ref="G93:H93"/>
    <mergeCell ref="G94:H94"/>
    <mergeCell ref="G100:H100"/>
    <mergeCell ref="G83:H83"/>
    <mergeCell ref="G71:H71"/>
    <mergeCell ref="F73:N73"/>
    <mergeCell ref="G74:H74"/>
    <mergeCell ref="I74:J74"/>
    <mergeCell ref="G75:H75"/>
    <mergeCell ref="G81:H81"/>
    <mergeCell ref="AF85:AG85"/>
    <mergeCell ref="G86:H86"/>
    <mergeCell ref="AD86:AE86"/>
    <mergeCell ref="G87:H87"/>
    <mergeCell ref="AD87:AE87"/>
    <mergeCell ref="G116:H116"/>
    <mergeCell ref="I116:J116"/>
    <mergeCell ref="G90:H90"/>
    <mergeCell ref="G91:H91"/>
    <mergeCell ref="G92:H92"/>
    <mergeCell ref="I117:J117"/>
    <mergeCell ref="G108:H108"/>
    <mergeCell ref="G109:H109"/>
    <mergeCell ref="G101:H101"/>
    <mergeCell ref="G102:H102"/>
    <mergeCell ref="G103:H103"/>
    <mergeCell ref="G104:H104"/>
    <mergeCell ref="G105:H105"/>
    <mergeCell ref="G107:H107"/>
    <mergeCell ref="I104:J104"/>
    <mergeCell ref="I89:J89"/>
    <mergeCell ref="G118:H118"/>
    <mergeCell ref="G119:H119"/>
    <mergeCell ref="G110:H110"/>
    <mergeCell ref="F113:N113"/>
    <mergeCell ref="G114:H114"/>
    <mergeCell ref="I114:J114"/>
    <mergeCell ref="G115:H115"/>
    <mergeCell ref="G117:H117"/>
    <mergeCell ref="I110:J110"/>
    <mergeCell ref="G88:H88"/>
    <mergeCell ref="G99:H99"/>
    <mergeCell ref="G97:H97"/>
    <mergeCell ref="AC18:AD18"/>
    <mergeCell ref="AA19:AB19"/>
    <mergeCell ref="AA18:AB18"/>
    <mergeCell ref="G21:H21"/>
    <mergeCell ref="AD85:AE85"/>
    <mergeCell ref="I97:J97"/>
    <mergeCell ref="G98:H98"/>
    <mergeCell ref="G28:H28"/>
    <mergeCell ref="G84:H84"/>
    <mergeCell ref="G82:H82"/>
    <mergeCell ref="I105:J105"/>
    <mergeCell ref="G106:H106"/>
    <mergeCell ref="G95:H95"/>
    <mergeCell ref="G96:H96"/>
    <mergeCell ref="I103:J103"/>
    <mergeCell ref="G85:H85"/>
    <mergeCell ref="I85:J85"/>
    <mergeCell ref="P14:X15"/>
    <mergeCell ref="G39:H39"/>
    <mergeCell ref="G40:H40"/>
    <mergeCell ref="G41:H41"/>
    <mergeCell ref="G26:H26"/>
    <mergeCell ref="G24:H24"/>
    <mergeCell ref="G32:H32"/>
    <mergeCell ref="G38:H38"/>
    <mergeCell ref="G31:H31"/>
    <mergeCell ref="G27:H27"/>
  </mergeCells>
  <pageMargins left="0.7" right="0.7" top="0.75" bottom="0.75" header="0.51180555555555551" footer="0.51180555555555551"/>
  <pageSetup paperSize="9" scale="99" firstPageNumber="0" orientation="landscape" verticalDpi="300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10</vt:i4>
      </vt:variant>
    </vt:vector>
  </HeadingPairs>
  <TitlesOfParts>
    <vt:vector size="38" baseType="lpstr">
      <vt:lpstr>1 день (7-11)</vt:lpstr>
      <vt:lpstr>1 день (12-18)</vt:lpstr>
      <vt:lpstr>2 день (7-11)</vt:lpstr>
      <vt:lpstr>2 день (12-18)</vt:lpstr>
      <vt:lpstr>3 день (12-18) </vt:lpstr>
      <vt:lpstr>3 день (7-11)  </vt:lpstr>
      <vt:lpstr>4 день (12-18) </vt:lpstr>
      <vt:lpstr>4 день (7-11) </vt:lpstr>
      <vt:lpstr>5 день (12-18)  </vt:lpstr>
      <vt:lpstr>5 день (7-11)  </vt:lpstr>
      <vt:lpstr>6 день (12-18) </vt:lpstr>
      <vt:lpstr>6 день (7-11)  </vt:lpstr>
      <vt:lpstr>7 день (12-18) </vt:lpstr>
      <vt:lpstr>7 день (7-11)</vt:lpstr>
      <vt:lpstr>8 день (12-18) </vt:lpstr>
      <vt:lpstr>8 день (7-11)  </vt:lpstr>
      <vt:lpstr>9день (12-18) </vt:lpstr>
      <vt:lpstr>9день (7-11)  </vt:lpstr>
      <vt:lpstr>10 день (12-18)  </vt:lpstr>
      <vt:lpstr>10 день (7-11)   </vt:lpstr>
      <vt:lpstr>11 день (12-18)  </vt:lpstr>
      <vt:lpstr>11 день (7-11)  </vt:lpstr>
      <vt:lpstr>12 день (12-18)  </vt:lpstr>
      <vt:lpstr>12 день (7-11) </vt:lpstr>
      <vt:lpstr>13 день (12-18)</vt:lpstr>
      <vt:lpstr>13 день (7-11) </vt:lpstr>
      <vt:lpstr>14 день (12-18) </vt:lpstr>
      <vt:lpstr>14 день (7-11)  </vt:lpstr>
      <vt:lpstr>'1 день (12-18)'!Область_печати</vt:lpstr>
      <vt:lpstr>'1 день (7-11)'!Область_печати</vt:lpstr>
      <vt:lpstr>'10 день (12-18)  '!Область_печати</vt:lpstr>
      <vt:lpstr>'12 день (7-11) '!Область_печати</vt:lpstr>
      <vt:lpstr>'13 день (7-11) '!Область_печати</vt:lpstr>
      <vt:lpstr>'2 день (12-18)'!Область_печати</vt:lpstr>
      <vt:lpstr>'4 день (12-18) '!Область_печати</vt:lpstr>
      <vt:lpstr>'4 день (7-11) '!Область_печати</vt:lpstr>
      <vt:lpstr>'6 день (7-11)  '!Область_печати</vt:lpstr>
      <vt:lpstr>'7 день (12-18)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den</cp:lastModifiedBy>
  <cp:lastPrinted>2022-06-29T04:54:50Z</cp:lastPrinted>
  <dcterms:created xsi:type="dcterms:W3CDTF">2017-06-02T05:33:28Z</dcterms:created>
  <dcterms:modified xsi:type="dcterms:W3CDTF">2022-09-01T06:39:37Z</dcterms:modified>
</cp:coreProperties>
</file>